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calcPr calcId="144525"/>
</workbook>
</file>

<file path=xl/calcChain.xml><?xml version="1.0" encoding="utf-8"?>
<calcChain xmlns="http://schemas.openxmlformats.org/spreadsheetml/2006/main">
  <c r="E92" i="4" l="1"/>
  <c r="D92" i="4"/>
  <c r="D89" i="4"/>
  <c r="D60" i="4"/>
  <c r="D47" i="4"/>
  <c r="D19" i="4"/>
  <c r="H39" i="3"/>
  <c r="H33" i="3"/>
  <c r="H27" i="3"/>
  <c r="K45" i="3"/>
  <c r="I14" i="3"/>
  <c r="J14" i="3"/>
  <c r="H14" i="3"/>
  <c r="I63" i="1"/>
  <c r="J9" i="1" l="1"/>
  <c r="K9" i="1"/>
  <c r="L10" i="1"/>
  <c r="J39" i="1"/>
  <c r="J33" i="1" l="1"/>
  <c r="K33" i="1" l="1"/>
  <c r="E14" i="4"/>
  <c r="E15" i="4"/>
  <c r="D15" i="4"/>
  <c r="D13" i="4"/>
  <c r="E45" i="4"/>
  <c r="M61" i="1"/>
  <c r="M62" i="1"/>
  <c r="L61" i="1"/>
  <c r="F100" i="4"/>
  <c r="D98" i="4"/>
  <c r="E48" i="4"/>
  <c r="M70" i="1"/>
  <c r="M71" i="1"/>
  <c r="M72" i="1"/>
  <c r="M73" i="1"/>
  <c r="M74" i="1"/>
  <c r="L70" i="1"/>
  <c r="L71" i="1"/>
  <c r="L72" i="1"/>
  <c r="L73" i="1"/>
  <c r="L74" i="1"/>
  <c r="D46" i="4"/>
  <c r="D45" i="4"/>
  <c r="F53" i="4"/>
  <c r="F43" i="4"/>
  <c r="J39" i="3"/>
  <c r="I39" i="3"/>
  <c r="I33" i="3"/>
  <c r="J33" i="3"/>
  <c r="J23" i="3"/>
  <c r="I23" i="3"/>
  <c r="H23" i="3"/>
  <c r="J27" i="3"/>
  <c r="I27" i="3"/>
  <c r="L22" i="3"/>
  <c r="K22" i="3"/>
  <c r="H53" i="2"/>
  <c r="L32" i="1"/>
  <c r="M32" i="1"/>
  <c r="F45" i="4" l="1"/>
  <c r="J7" i="3"/>
  <c r="I7" i="3"/>
  <c r="D61" i="4"/>
  <c r="I9" i="1"/>
  <c r="F12" i="6"/>
  <c r="F77" i="4"/>
  <c r="F76" i="4"/>
  <c r="H36" i="2" l="1"/>
  <c r="L20" i="3"/>
  <c r="K20" i="3"/>
  <c r="E13" i="4"/>
  <c r="F39" i="4"/>
  <c r="H77" i="2" l="1"/>
  <c r="D14" i="4"/>
  <c r="L9" i="1"/>
  <c r="M9" i="1" l="1"/>
  <c r="F10" i="6"/>
  <c r="H95" i="2"/>
  <c r="H93" i="2"/>
  <c r="H91" i="2"/>
  <c r="H87" i="2"/>
  <c r="H85" i="2"/>
  <c r="H50" i="2"/>
  <c r="E60" i="4" l="1"/>
  <c r="E59" i="4"/>
  <c r="D59" i="4"/>
  <c r="E19" i="4"/>
  <c r="L49" i="1"/>
  <c r="E89" i="4" l="1"/>
  <c r="H75" i="2" l="1"/>
  <c r="H52" i="2" l="1"/>
  <c r="H44" i="2"/>
  <c r="H40" i="2"/>
  <c r="H38" i="2"/>
  <c r="H32" i="2"/>
  <c r="H28" i="2"/>
  <c r="H22" i="2"/>
  <c r="H7" i="3"/>
  <c r="E61" i="4"/>
  <c r="E104" i="4"/>
  <c r="D104" i="4"/>
  <c r="F113" i="4"/>
  <c r="J63" i="1" l="1"/>
  <c r="K63" i="1"/>
  <c r="L45" i="1"/>
  <c r="M45" i="1"/>
  <c r="L69" i="1"/>
  <c r="M69" i="1"/>
  <c r="L29" i="3"/>
  <c r="K29" i="3"/>
  <c r="F70" i="4"/>
  <c r="I39" i="1"/>
  <c r="K42" i="3"/>
  <c r="K39" i="3"/>
  <c r="K37" i="3"/>
  <c r="K33" i="3"/>
  <c r="K35" i="3"/>
  <c r="K25" i="3"/>
  <c r="K27" i="3"/>
  <c r="K31" i="3"/>
  <c r="K23" i="3"/>
  <c r="K16" i="3"/>
  <c r="K18" i="3"/>
  <c r="K14" i="3"/>
  <c r="L64" i="1"/>
  <c r="L65" i="1"/>
  <c r="L66" i="1"/>
  <c r="L67" i="1"/>
  <c r="L68" i="1"/>
  <c r="L60" i="1"/>
  <c r="L57" i="1"/>
  <c r="L56" i="1"/>
  <c r="L53" i="1"/>
  <c r="L52" i="1"/>
  <c r="L44" i="1"/>
  <c r="L47" i="1"/>
  <c r="L48" i="1"/>
  <c r="L42" i="1"/>
  <c r="L40" i="1"/>
  <c r="L41" i="1"/>
  <c r="L34" i="1"/>
  <c r="L35" i="1"/>
  <c r="L28" i="1"/>
  <c r="L25" i="1"/>
  <c r="L26" i="1"/>
  <c r="L24" i="1"/>
  <c r="L22" i="1"/>
  <c r="L20" i="1"/>
  <c r="L21" i="1"/>
  <c r="L18" i="1"/>
  <c r="L16" i="1"/>
  <c r="L11" i="1"/>
  <c r="F109" i="4"/>
  <c r="F110" i="4"/>
  <c r="F111" i="4"/>
  <c r="F112" i="4"/>
  <c r="F108" i="4"/>
  <c r="F95" i="4"/>
  <c r="F101" i="4"/>
  <c r="F89" i="4"/>
  <c r="F83" i="4"/>
  <c r="F85" i="4"/>
  <c r="F79" i="4"/>
  <c r="F69" i="4"/>
  <c r="F73" i="4"/>
  <c r="F74" i="4"/>
  <c r="F64" i="4"/>
  <c r="F51" i="4"/>
  <c r="F50" i="4"/>
  <c r="F38" i="4"/>
  <c r="F32" i="4"/>
  <c r="F33" i="4"/>
  <c r="F34" i="4"/>
  <c r="F36" i="4"/>
  <c r="F37" i="4"/>
  <c r="F31" i="4"/>
  <c r="F27" i="4"/>
  <c r="F29" i="4"/>
  <c r="F30" i="4"/>
  <c r="F25" i="4"/>
  <c r="F20" i="4"/>
  <c r="F21" i="4"/>
  <c r="F18" i="4"/>
  <c r="L39" i="3"/>
  <c r="L37" i="3"/>
  <c r="L35" i="3"/>
  <c r="L23" i="3"/>
  <c r="L25" i="3"/>
  <c r="L27" i="3"/>
  <c r="L31" i="3"/>
  <c r="L33" i="3"/>
  <c r="L18" i="3"/>
  <c r="L16" i="3"/>
  <c r="L14" i="3"/>
  <c r="H83" i="2"/>
  <c r="H71" i="2"/>
  <c r="H69" i="2"/>
  <c r="H65" i="2"/>
  <c r="H46" i="2"/>
  <c r="H42" i="2"/>
  <c r="H20" i="2"/>
  <c r="H18" i="2"/>
  <c r="H15" i="2"/>
  <c r="H16" i="2"/>
  <c r="H10" i="2"/>
  <c r="H11" i="2"/>
  <c r="H12" i="2"/>
  <c r="H13" i="2"/>
  <c r="H14" i="2"/>
  <c r="H9" i="2"/>
  <c r="M67" i="1"/>
  <c r="M68" i="1"/>
  <c r="M64" i="1"/>
  <c r="M65" i="1"/>
  <c r="M66" i="1"/>
  <c r="M60" i="1"/>
  <c r="M57" i="1"/>
  <c r="M56" i="1"/>
  <c r="M53" i="1"/>
  <c r="M52" i="1"/>
  <c r="M49" i="1"/>
  <c r="M44" i="1"/>
  <c r="M47" i="1"/>
  <c r="M48" i="1"/>
  <c r="M41" i="1"/>
  <c r="M42" i="1"/>
  <c r="M40" i="1"/>
  <c r="M34" i="1"/>
  <c r="M35" i="1"/>
  <c r="M29" i="1"/>
  <c r="M28" i="1"/>
  <c r="M25" i="1"/>
  <c r="M26" i="1"/>
  <c r="M24" i="1"/>
  <c r="M22" i="1"/>
  <c r="M20" i="1"/>
  <c r="M21" i="1"/>
  <c r="M18" i="1"/>
  <c r="M16" i="1"/>
  <c r="M11" i="1"/>
  <c r="M10" i="1"/>
  <c r="I55" i="1"/>
  <c r="J55" i="1"/>
  <c r="K55" i="1"/>
  <c r="E47" i="4"/>
  <c r="E9" i="4" s="1"/>
  <c r="E82" i="4"/>
  <c r="E81" i="4"/>
  <c r="E88" i="4"/>
  <c r="E87" i="4"/>
  <c r="E7" i="4" s="1"/>
  <c r="E98" i="4"/>
  <c r="E80" i="4" l="1"/>
  <c r="M55" i="1"/>
  <c r="E86" i="4"/>
  <c r="L7" i="3"/>
  <c r="L55" i="1"/>
  <c r="F19" i="4"/>
  <c r="D82" i="4"/>
  <c r="D81" i="4"/>
  <c r="D88" i="4"/>
  <c r="F88" i="4" s="1"/>
  <c r="D87" i="4"/>
  <c r="D7" i="4" s="1"/>
  <c r="F98" i="4"/>
  <c r="K7" i="3"/>
  <c r="J59" i="1"/>
  <c r="J8" i="1" s="1"/>
  <c r="K59" i="1"/>
  <c r="I59" i="1"/>
  <c r="E58" i="4"/>
  <c r="E11" i="4"/>
  <c r="D11" i="4"/>
  <c r="E10" i="4"/>
  <c r="E46" i="4"/>
  <c r="D48" i="4"/>
  <c r="F48" i="4" s="1"/>
  <c r="F47" i="4"/>
  <c r="F61" i="4"/>
  <c r="F92" i="4"/>
  <c r="F104" i="4"/>
  <c r="E102" i="4"/>
  <c r="D102" i="4"/>
  <c r="K39" i="1"/>
  <c r="K8" i="1" s="1"/>
  <c r="I33" i="1"/>
  <c r="F81" i="4" l="1"/>
  <c r="D9" i="4"/>
  <c r="E12" i="4"/>
  <c r="D80" i="4"/>
  <c r="F80" i="4" s="1"/>
  <c r="D8" i="4"/>
  <c r="M33" i="1"/>
  <c r="L33" i="1"/>
  <c r="F60" i="4"/>
  <c r="E44" i="4"/>
  <c r="D58" i="4"/>
  <c r="F58" i="4" s="1"/>
  <c r="F46" i="4"/>
  <c r="F13" i="4"/>
  <c r="F14" i="4"/>
  <c r="D12" i="4"/>
  <c r="I8" i="1"/>
  <c r="D44" i="4"/>
  <c r="F102" i="4"/>
  <c r="D10" i="4"/>
  <c r="F10" i="4" s="1"/>
  <c r="F15" i="4"/>
  <c r="F7" i="4"/>
  <c r="M59" i="1"/>
  <c r="L59" i="1"/>
  <c r="L39" i="1"/>
  <c r="L63" i="1"/>
  <c r="M39" i="1"/>
  <c r="M63" i="1"/>
  <c r="E8" i="4"/>
  <c r="E6" i="4" s="1"/>
  <c r="D86" i="4"/>
  <c r="F86" i="4" s="1"/>
  <c r="F44" i="4" l="1"/>
  <c r="F12" i="4"/>
  <c r="F8" i="4"/>
  <c r="D6" i="4"/>
  <c r="L8" i="1"/>
  <c r="F9" i="4"/>
  <c r="M8" i="1"/>
  <c r="F6" i="4" l="1"/>
</calcChain>
</file>

<file path=xl/sharedStrings.xml><?xml version="1.0" encoding="utf-8"?>
<sst xmlns="http://schemas.openxmlformats.org/spreadsheetml/2006/main" count="853" uniqueCount="407">
  <si>
    <t>№ п/п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</si>
  <si>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</si>
  <si>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соисполнитель, участник</t>
  </si>
  <si>
    <t>Статус мероприятия</t>
  </si>
  <si>
    <t>Плановый срок реализации мероприятия</t>
  </si>
  <si>
    <t>Фактический срок реализации мероприятия</t>
  </si>
  <si>
    <t>дата начала</t>
  </si>
  <si>
    <t>дата окончания</t>
  </si>
  <si>
    <t>Расходы на реализацию муниципальной программы</t>
  </si>
  <si>
    <t>план, тыс.руб.</t>
  </si>
  <si>
    <t>кассовый план, тыс.руб.</t>
  </si>
  <si>
    <t>отклонение от кассового плана, %</t>
  </si>
  <si>
    <t>Контракты на поставку товаров, выполнение работ, оказание услуг</t>
  </si>
  <si>
    <t>отклонение, %</t>
  </si>
  <si>
    <t>кассовый расход, тыс.руб.</t>
  </si>
  <si>
    <t>1.1.</t>
  </si>
  <si>
    <t>Подпрограмма 1 "Социальная поддержка отдельных категорий граждан"</t>
  </si>
  <si>
    <t>Управление социальной защиты населения, управление культуры администрации Вейделевского района; Вейделевская местная организация «Всероссийское общество инвалидов» (по согласованию); Вейделевская местная организация Вейделевский районный Совет ветеранов (пенсионеров) войны, труда, Вооруженных Сил и правоохранительных органов (по согласованию); управление  физической культуры, спорта и  молодежной политики администрации Вейделевского района; главы администраций городского и сельских поселений (по согласованию)</t>
  </si>
  <si>
    <t>Управление социальной защиты населения</t>
  </si>
  <si>
    <t>1.1.1.</t>
  </si>
  <si>
    <t>Основное мероприятие 1.1.1. "Предоставление гражданам адресных субсидий на оплату жилого помещения и коммунальных услуг"</t>
  </si>
  <si>
    <t>1.1.2.</t>
  </si>
  <si>
    <t>Основное мероприятие 1.1.2. «Оплата жилищно-коммунальных услуг отдельным категориям граждан»</t>
  </si>
  <si>
    <t>1.1.3.</t>
  </si>
  <si>
    <t>Основное мероприятие 1.1.3.</t>
  </si>
  <si>
    <t>«Выплата инвалидам компенсаций страховых премий по договорам обязательного страхования гражданской ответственности владельцев транспортных средств»</t>
  </si>
  <si>
    <t>1.1.4.</t>
  </si>
  <si>
    <t>Основное мероприятие 1.1.4. "Осуществление ежегодной денежной выплаты лицам, награжденным знаком "Почетный донор России"</t>
  </si>
  <si>
    <t>1.1.5.</t>
  </si>
  <si>
    <t>Основное мероприятие 1.1.5. "Выплата пособия лицам, которым присвоено звание "Почетный гражданин Белгородской области"</t>
  </si>
  <si>
    <t>1.1.6.</t>
  </si>
  <si>
    <t>Основное мероприятие 1.1.6. "Оплата ежемесячных денежных выплат ветеранам труда, ветеранам военной службы"</t>
  </si>
  <si>
    <t>1.1.7.</t>
  </si>
  <si>
    <t>Основное мероприятие 1.1.7. "Оплата ежемесячных денежных выплат труженикам тыла"</t>
  </si>
  <si>
    <t>1.1.8.</t>
  </si>
  <si>
    <t>Основное мероприятие 1.1.8. "Оплата ежемесячных денежных выплат реабилитированным лицам"</t>
  </si>
  <si>
    <t>1.1.9.</t>
  </si>
  <si>
    <t>Основное мероприятие 1.1.9. "Оплата ежемесячных денежных выплат лицам, признаным пострадавшими от политических репрессий"</t>
  </si>
  <si>
    <t>1.1.10.</t>
  </si>
  <si>
    <t>Основное мероприятие 1.1.10. "Оплата ежемесячных денежных выплат лицам, родившимся в период с 22 июня 1923 года по 3 сентября 1945 года (Дети войны)"</t>
  </si>
  <si>
    <t>1.1.11.</t>
  </si>
  <si>
    <t>Основное мероприятие 1.1.11."Выплата субсидий ветеранам боевых действий и другим категориям военнослужащих"</t>
  </si>
  <si>
    <t>Основное мероприятие 1.1.12.</t>
  </si>
  <si>
    <t>«Выплата ежемесячных пособий отдельным категориям граждан (инвалидам боевых действий 1 и 2 групп, а также членам семей военнослужащих и сотрудников, погибших при исполнении обязанностей военной службы или служебных обязанностей в районах боевых действий; вдовам погибших (умерших) ветеранов подразделений особого риска)»</t>
  </si>
  <si>
    <t>1.1.12.</t>
  </si>
  <si>
    <t>1.1.13.</t>
  </si>
  <si>
    <t>Основное мероприятие 1.1.13. «Предоставление материальной и иной помощи для погребения»</t>
  </si>
  <si>
    <t>1.1.14.</t>
  </si>
  <si>
    <t>Основное мероприятие 1.1.14. «Выплата пособий малоимущим гражданам и гражданам, оказавшимся в тяжелой жизненной ситуации»</t>
  </si>
  <si>
    <t>Основное мероприятие 1.1.15. «Выплата муниципальной доплаты к пенсии»</t>
  </si>
  <si>
    <t>1.1.15.</t>
  </si>
  <si>
    <t>1.1.16.</t>
  </si>
  <si>
    <t>Основное мероприятие 1.1.16. "Осуществление переданных полномочий по предоставлению отдельных мер социальной поддержки граждан, подвергшихся радиации"</t>
  </si>
  <si>
    <t>1.1.17.</t>
  </si>
  <si>
    <t>Основное мероприятие 1.1.17. "Мероприятия в рамках подпрограммы "Социальная поддержка отдельных категорий граждан"</t>
  </si>
  <si>
    <t>1.1.18.</t>
  </si>
  <si>
    <t>Основное мероприятие 1.1.18. "Осуществление равной доступности услуг общественного транспорта для отдельных категорий граждан"</t>
  </si>
  <si>
    <t>2.</t>
  </si>
  <si>
    <t>Подпрограмма 2 "Социальное обслуживание населения"</t>
  </si>
  <si>
    <t>2.1.</t>
  </si>
  <si>
    <t>Основное мероприятие 2.1.1. "Обеспечение деятельности (оказание услуг) муниципальных учреждений, (организаций)"</t>
  </si>
  <si>
    <t>Основное мероприятие 2.1.2. «Осуществление полномочий по обеспечению права граждан на социальное обслуживание»</t>
  </si>
  <si>
    <t>2.1.2.</t>
  </si>
  <si>
    <t>2.1.3.</t>
  </si>
  <si>
    <t>Подпрограмма 3 «Социальная поддержка семьи и детей»</t>
  </si>
  <si>
    <t>3.</t>
  </si>
  <si>
    <t>3.1.1.</t>
  </si>
  <si>
    <t>Основное мероприятие 3.1.1. "Выплата ежемесячных пособий гражданам, имеющим детей"</t>
  </si>
  <si>
    <t>3.1.2.</t>
  </si>
  <si>
    <t>Основное мероприятие 3.1.2..«Выплата пособий по уходу за ребенком до достижения им возраста полутора лет гражданам, не подлежащим обязательному социальному страхованию на случай временной нетрудоспособности и в связи с материнством»</t>
  </si>
  <si>
    <t>3.1.3.</t>
  </si>
  <si>
    <t>Основное мероприятие 3.1.3. «Выплата пособий при рождении ребенка гражданам, не подлежащим обязательному социальному страхованию на случай временной нетрудоспособности и в связи с материнством»</t>
  </si>
  <si>
    <t>3.1.4.</t>
  </si>
  <si>
    <t>Основное мероприятие 3.1.4.«Ежемесячная денежная выплата, назначенная в случае рождения третьего ребенка или последующих детей до достижения ребенком возраста трех лет»</t>
  </si>
  <si>
    <t>Основное мероприятие 3.1.5. «Осуществление дополнительных мер социальной защиты семей, родивших третьего и последующих детей по предоставлению материнского (семейного) капитала»</t>
  </si>
  <si>
    <t>3.1.5.</t>
  </si>
  <si>
    <t>Основное мероприятие 3.2.1.  «Осуществление мер по социальной защите граждан, являющихся усыновителями"</t>
  </si>
  <si>
    <t>3.2.1.</t>
  </si>
  <si>
    <t>Основное мероприятие 3.2.2.«Содержание ребенка в семье опекуна и приемной семье, а также вознаграждение, причитающееся приемному родителю»</t>
  </si>
  <si>
    <t>3.2.2.</t>
  </si>
  <si>
    <t>Основное мероприятие 3.2.3.«Выплата единовременного пособия при всех формах устройства детей, лишенных родительского попечения, в семью»</t>
  </si>
  <si>
    <t>3.2.3.</t>
  </si>
  <si>
    <t>Основное мероприятие 3.2.4.  «Социальная поддержка детей-сирот и детей, оставшихся без попечения родителей, в части оплаты за содержание жилых помещений, закрепленных за детьми сиротами и капитальный ремонт»</t>
  </si>
  <si>
    <t>3.2.4.</t>
  </si>
  <si>
    <t>Основное мероприятие 3.3.1.  «Осуществление мер соцзащиты многодетных семей»</t>
  </si>
  <si>
    <t>3.3.1.</t>
  </si>
  <si>
    <t>3.3.2.</t>
  </si>
  <si>
    <t>Основное мероприятие 3.3.2."Мероприятия в рамках подпрограммы "Социальная поддержка семьи и детей"</t>
  </si>
  <si>
    <t>Подпрограмма 4 "Повышение эффективности оказания социальных услуг некомерческими общественными организациями"</t>
  </si>
  <si>
    <t>4.</t>
  </si>
  <si>
    <r>
      <t xml:space="preserve">Основное мероприятие 4.1.1. </t>
    </r>
    <r>
      <rPr>
        <sz val="11"/>
        <color rgb="FF000000"/>
        <rFont val="Times New Roman"/>
        <family val="1"/>
        <charset val="204"/>
      </rPr>
      <t>«</t>
    </r>
    <r>
      <rPr>
        <sz val="11"/>
        <color theme="1"/>
        <rFont val="Times New Roman"/>
        <family val="1"/>
        <charset val="204"/>
      </rPr>
      <t>Поддержка социально- ориентированных некоммерческих организаций в рамках расходных обязательств, подлежащих исполнению в рамках подпрограммы «Повышение эффективности оказания социальных услуг некоммерческими общественными организациями»</t>
    </r>
  </si>
  <si>
    <t>4.1.1.</t>
  </si>
  <si>
    <t>4.1.2.</t>
  </si>
  <si>
    <r>
      <t xml:space="preserve">Основное мероприятие 4.1.2. </t>
    </r>
    <r>
      <rPr>
        <sz val="11"/>
        <color rgb="FF000000"/>
        <rFont val="Times New Roman"/>
        <family val="1"/>
        <charset val="204"/>
      </rPr>
      <t>«</t>
    </r>
    <r>
      <rPr>
        <sz val="11"/>
        <color theme="1"/>
        <rFont val="Times New Roman"/>
        <family val="1"/>
        <charset val="204"/>
      </rPr>
      <t>Мероприятия в рамках подпрограммы «Повышение эффективности оказания социальных услуг некоммерческими общественными организациями»</t>
    </r>
  </si>
  <si>
    <t>Подпрограмма 5 "Доступная среда для инвалидов и маломобильных групп населения"</t>
  </si>
  <si>
    <t>5.</t>
  </si>
  <si>
    <t>Основное мероприятие 5.1.1. "Мероприятие в рамках подпрограммы "Доступная среда для инвалидов и маломобильных групп населения""</t>
  </si>
  <si>
    <t>5.1.1.</t>
  </si>
  <si>
    <t>Подпрограмма 6 "Обеспечение реализации муниципальной программы"</t>
  </si>
  <si>
    <t>6.</t>
  </si>
  <si>
    <t>Основное мероприятие 6.1.1.«Организация предоставления отдельных мер социальной защиты населения»</t>
  </si>
  <si>
    <t>6.1.1.</t>
  </si>
  <si>
    <t>6.1.2.</t>
  </si>
  <si>
    <t>Основное мероприятие 6.1.2.«Осуществление деятельности по опеке и попечительству в отношении несовершеннолетних и лиц из числа детей – сирот, оставшихся без попечения родителей»</t>
  </si>
  <si>
    <t>6.1.3.</t>
  </si>
  <si>
    <t xml:space="preserve">Основное мероприятие 6.1.3.«Осуществление деятельности по опеке и попечительству в отношении совершеннолетних лиц» </t>
  </si>
  <si>
    <t>6.1.4.</t>
  </si>
  <si>
    <t>Основное мероприятие 6.1.4. «Организация предоставления ежемесячных денежных компенсаций расходов по оплате жилищно – коммунальных услуг»</t>
  </si>
  <si>
    <t>6.1.5.</t>
  </si>
  <si>
    <t>Основное мероприятие 6.1.5. «Организация предоставления социального пособия на погребение»</t>
  </si>
  <si>
    <t>х</t>
  </si>
  <si>
    <t>Форма 2. Сведения о достижении значений целевых показателей</t>
  </si>
  <si>
    <t>№п/п</t>
  </si>
  <si>
    <t>Наименование целевого показателя</t>
  </si>
  <si>
    <t>Вид целевого показателя</t>
  </si>
  <si>
    <t>Ед.изм.</t>
  </si>
  <si>
    <t>Значение целевого показателя</t>
  </si>
  <si>
    <t>Отчетный период</t>
  </si>
  <si>
    <t>Базовый период (факт)</t>
  </si>
  <si>
    <t>План</t>
  </si>
  <si>
    <t>Факт</t>
  </si>
  <si>
    <t>Отклонение, %</t>
  </si>
  <si>
    <t>Обоснование отклонения фактического от планового значения</t>
  </si>
  <si>
    <t>Доля граждан, получающих меры социальной поддержки, от общей численности граждан, обратившихся за получением мер социальной поддержки в соответствии с нормативными правовыми актами Российской Федерации и  Белгородской области</t>
  </si>
  <si>
    <r>
      <t>Доля</t>
    </r>
    <r>
      <rPr>
        <sz val="11"/>
        <color rgb="FF000000"/>
        <rFont val="Times New Roman"/>
        <family val="1"/>
        <charset val="204"/>
      </rPr>
      <t xml:space="preserve"> граждан,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учреждениях социального обслуживания населения</t>
    </r>
  </si>
  <si>
    <t>Доля многодетных семей, семей, воспитывающих детей – инвалидов, охваченных социально-культурными мероприятиями, в общем количестве семей данных  категорий</t>
  </si>
  <si>
    <t>Доля переданных на воспитание в семьи детей-сирот, детей, оставшихся без попечения родителей, в общей численности детей-сирот, детей, оставшихся без попечения родителей</t>
  </si>
  <si>
    <t>Доля доступных для инвалидов и других маломобильных групп населения приоритетных объектов социальной, транспортной, инженерной инфраструктуры в общем количестве приоритетных объектов</t>
  </si>
  <si>
    <t>Достижение соотношения средней заработной платы социальных работников учреждений социальной защиты населения к средней заработной плате в Белгородской области</t>
  </si>
  <si>
    <t>Доля обеспеченных жильем отдельных категорий граждан</t>
  </si>
  <si>
    <t>Достижение соотношения средней заработной платы педагогических работников учреждения социальной защиты населения к средней заработной плате в Белгородской области</t>
  </si>
  <si>
    <t>Подпрограмма 1 «Социальная поддержка отдельных категорий граждан»</t>
  </si>
  <si>
    <t>Количество граждан, получивших меры социальной поддержки</t>
  </si>
  <si>
    <t>Основное мероприятие 1.1.1. «Предоставление гражданам адресных субсидий на оплату жилого помещения и коммунальных услуг»</t>
  </si>
  <si>
    <t>Количество семей, получивших субсидии на оплату жилого помещения и коммунальных услуг</t>
  </si>
  <si>
    <t>Количество отдельных категорий граждан получивших услуги по выплате ежемесячных денежных компенсаций расходов по оплате жилищно-коммунальных услуг</t>
  </si>
  <si>
    <t>Основное мероприятие 1.1.3. «Выплата инвалидам компенсаций страховых премий по договорам обязательного страхования гражданской ответственности владельцев транспортных средств»</t>
  </si>
  <si>
    <t>Основное мероприятие 1.1.5.  «Выплата пособия лицам, которым присвоено звание «Почетный гражданин Белгородской области»»</t>
  </si>
  <si>
    <t>Количество лиц, которым присвоено звание «Почетный гражданин Белгородской области», получивших социальную поддержку</t>
  </si>
  <si>
    <t>Основное мероприятие 1.1.6. «Оплата ежемесячных денежных выплат ветеранам труда, ветеранам военной службы»</t>
  </si>
  <si>
    <t>Количество ветеранов труда, ветеранов военной службы, получивших услуги по оплате ежемесячных денежных выплат</t>
  </si>
  <si>
    <t>Основное мероприятие 1.1.7. «Оплата ежемесячных денежных выплат труженикам тыла»</t>
  </si>
  <si>
    <t>Количество тружеников тыла, получивших услуги по оплате ежемесячных денежных выплат</t>
  </si>
  <si>
    <t>Основное мероприятие 1.1.8. «Оплата ежемесячных денежных выплат реабилитированным лицам»</t>
  </si>
  <si>
    <t>Количество реабилитированных лиц, получивших услуги по оплате ежемесячных денежных выплат</t>
  </si>
  <si>
    <t>Основное мероприятие 1.1.9. «Оплата ежемесячных денежных выплат лицам, признанным пострадавшими от политических репрессий»</t>
  </si>
  <si>
    <t>Количество лиц, признанных пострадавшими от политических репрессий, получивших услуги по оплате ежемесячных денежных выплат</t>
  </si>
  <si>
    <t>Основное мероприятие 1.1.10. «Оплата ежемесячных денежных выплат  лицам, родившимся в период с 22 июня 1923 года по 3 сентября 1945 года (Дети войны)»</t>
  </si>
  <si>
    <t>Количество лиц, родившихся в период с 22 июня 1923 года по 03 сентября 1945 года (Дети войны), получивших услуги по оплате ежемесячных денежных выплат</t>
  </si>
  <si>
    <t>Основное мероприятие 1.1.11. «Выплата субсидий  ветеранам боевых действий и другим категориям военнослужащих»</t>
  </si>
  <si>
    <t>Количество ветеранов боевых действий и других категорий военнослужащих, привлекавшихся органами местной власти к разминированию территорий и объектов в период с 1943-1950 годов, получивших услуги по выплате субсидий</t>
  </si>
  <si>
    <t>Основное мероприятие 1.1.12. «Выплата ежемесячных пособий отдельным категориям граждан (инвалидам боевых действий 1 и 2 групп, а также членам семей военнослужащих и сотрудников, погибших при исполнении обязанностей военной службы или служебных обязанностей в районах боевых действий; вдовам погибших (умерших) ветеранов подразделений особого риска)»</t>
  </si>
  <si>
    <t>Количество отдельных категорий граждан (инвалидов боевых действий I и II групп, а также членов семей военнослужащих и сотрудников, погибших при исполнении обязанностей военной службы или служебных обязанностей в районах боевых действий; вдов погибших (умерших) ветеранов подразделений особого риска), получивших услуги на выплату ежемесячных пособий</t>
  </si>
  <si>
    <t>Количество граждан, обратившихся за материальной помощью на погребение</t>
  </si>
  <si>
    <t>Количество граждан, обратившихся за социальной помощью</t>
  </si>
  <si>
    <t>Количество граждан, обратившихся за пенсией по выслуге лет</t>
  </si>
  <si>
    <t>Основное мероприятие 1.1.16. «Осуществление переданных полномочий по предоставлению отдельных мер социальной поддержки граждан, подвергшихся радиации»</t>
  </si>
  <si>
    <t>Количество граждан получивших пособия и компенсации</t>
  </si>
  <si>
    <t xml:space="preserve">Основное мероприятие 1.1.17. «Мероприятия в рамках подпрограммы «Социальная поддержка отдельных категорий граждан»» </t>
  </si>
  <si>
    <t>Основное мероприятие 1.1.18. «Осуществление равной доступности услуг общественного транспорта для отдельных категорий граждан»</t>
  </si>
  <si>
    <t>Подпрограмма 2 «Социальное обслуживание населения»</t>
  </si>
  <si>
    <t>Количество граждан получивших социальные услуги</t>
  </si>
  <si>
    <t>Основное мероприятие 2.1.1. «Обеспечение деятельности (оказание услуг) муниципальных учреждений, (организаций)»</t>
  </si>
  <si>
    <t>2.1.1.</t>
  </si>
  <si>
    <t>Количество учреждений предоставляющих  социальные услуги</t>
  </si>
  <si>
    <t>Доля граждан, получивших социальные услуги в учреждениях социального обслуживания,</t>
  </si>
  <si>
    <t>Основное мероприятие 2.1.3.«Укрепление материально-технической базы учреждений социального обслуживания населения района»</t>
  </si>
  <si>
    <t>Доля семей с детьми, получивших меры социальной поддержки, от общей численности семей, обратившихся за получением мер социальной поддержки</t>
  </si>
  <si>
    <t>Основное мероприятие 3.1.1.«Выплата ежемесячных пособий гражданам, имеющим детей»</t>
  </si>
  <si>
    <t>Количество граждан, имеющих детей, получивших меры социальной поддержки по выплате ежемесячного пособия</t>
  </si>
  <si>
    <t>Основное мероприятие 3.1.2.«Выплата пособий по уходу за ребенком до достижения им возраста полутора лет гражданам, не подлежащим обязательному социальному страхованию на случай временной нетрудоспособности и в связи с материнством»</t>
  </si>
  <si>
    <t>Основное мероприятие 3.1.4. «Ежемесячная денежная выплата, назначенная в случае рождения третьего ребенка или последующих детей до достижения ребенком возраста трех лет»</t>
  </si>
  <si>
    <t>Количество граждан, получивших меры социальной поддержки по ежемесячной денежной выплате, назначаемой в случае рождения третьего ребенка или последующих детей до достижения ребенком возраста трех лет</t>
  </si>
  <si>
    <t>Количество семей, родивших третьего и  последующих детей получивших меры социальной поддержки по предоставлению регионального материнского (семейного) капитала</t>
  </si>
  <si>
    <t>Основное мероприятие 3.2.1.  «Осуществление мер по социальной защите граждан, являющихся усыновителями»</t>
  </si>
  <si>
    <t>Количество граждан, являющихся усыновителями, получивших меры социальной поддержки</t>
  </si>
  <si>
    <t>Количество граждан,  получающих  меры социальной поддержки на содержание ребенка в семье опекуна и приемной семье, а так же вознаграждение, причитающееся приемному родителю</t>
  </si>
  <si>
    <t>Количество граждан,  получающих  меры социальной поддержки по выплате единовременного пособия при всех формах устройства детей,  лишенных родительского попечения, в семью</t>
  </si>
  <si>
    <t>Количество детей-сирот, оставшихся без попечения родителей,  получающих  меры социальной поддержки в части оплаты за содержание жилых помещений, закрепленных за детьми – сиротами, и капитального ремонта</t>
  </si>
  <si>
    <t>Количество многодетных семей, получивших меры социальной поддержки по осуществлению мер социальной защиты</t>
  </si>
  <si>
    <t>Основное мероприятие 3.3.2. «Мероприятия в рамках подпрограммы «Социальная поддержка семьи и детей»»</t>
  </si>
  <si>
    <t>Доля семей с детьми,  охваченных социально-культурными мероприятиями, в общем количестве семей данной  категории</t>
  </si>
  <si>
    <t>Подпрограмма 4 «Повышение эффективности оказания социальных услуг некоммерческими общественными организациями».</t>
  </si>
  <si>
    <t>Доля граждан, которым оказаны социальные услуги  некоммерческими организациями</t>
  </si>
  <si>
    <t xml:space="preserve">Основное мероприятие 4.1.1. «Поддержка социально- ориентированных некоммерческих организаций в рамках расходных обязательств, подлежащих исполнению в рамках подпрограммы «Повышение эффективности оказания социальных услуг некоммерческими общественными организациями»
</t>
  </si>
  <si>
    <t>Количество некоммерческих организаций  предоставляющих  социальные услуги</t>
  </si>
  <si>
    <t>Основное мероприятие 4.1.2. «Мероприятия в рамках подпрограммы «Повышение эффективности оказания социальных услуг некоммерческими общественными организациями»</t>
  </si>
  <si>
    <t>Доля граждан, принимающих участие в мероприятиях</t>
  </si>
  <si>
    <t xml:space="preserve">Подпрограмма 5 «Доступная среда для инвалидов и маломобильных групп населения»
</t>
  </si>
  <si>
    <t>Основное мероприятие 5.1.1. «Мероприятия в рамках подпрограммы «Доступная среда для инвалидов и маломобильных групп населения»»</t>
  </si>
  <si>
    <t>прогрессирующий</t>
  </si>
  <si>
    <t>%</t>
  </si>
  <si>
    <t>шт.</t>
  </si>
  <si>
    <t>семьи</t>
  </si>
  <si>
    <t>человек</t>
  </si>
  <si>
    <t>Форма 3. Сведения об использовании бюджетных ассигнований</t>
  </si>
  <si>
    <t xml:space="preserve">Наименование муниципальной
программы, подпрограммы, основного
мероприятия,
мероприятия
</t>
  </si>
  <si>
    <t>Ответственный исполнитель, соисполнители, участники</t>
  </si>
  <si>
    <t>Код бюджетной классификации</t>
  </si>
  <si>
    <t>ГРБС</t>
  </si>
  <si>
    <t>РзПр</t>
  </si>
  <si>
    <t>ЦСР</t>
  </si>
  <si>
    <t>ВР</t>
  </si>
  <si>
    <t>Расходы местного бюджета</t>
  </si>
  <si>
    <t>план, тыс. рублей</t>
  </si>
  <si>
    <t>кассовый план, тыс. рублей</t>
  </si>
  <si>
    <t>кассовый расход, тыс. рублей</t>
  </si>
  <si>
    <t>всего, в том числе:</t>
  </si>
  <si>
    <t xml:space="preserve">Ответственный исполнитель - 
Управление социальной защиты населения
</t>
  </si>
  <si>
    <t xml:space="preserve">Соисполнители, участники: администрация
Вейделевского района;
управление финансов и налоговой  политики администрации Вейделевского района; управление строительства, ЖКХ,  транспорта, связи, архитектуры и градостроительства администрации района;  управление образования администрации района; управление культуры администрации района; управление  физической культуры, спорта и  молодежной политики администрации Вейделевского района;  ОГБУЗ «Вейделевская ЦРБ» (по согласованию); ОКУ «Вейделевский районный центр занятости населения» (по согласованию); Вейделевская местная организация «Всероссийское общество инвалидов» (по согласованию); Вейделевская местная организация «Всероссийское общество слепых» (по согласованию); Вейделевская местная организация Вейделевский районный Совет ветеранов (пенсионеров) войны, труда, Вооруженных Сил и правоохранительных органов (по согласованию), главы администраций городского и сельских поселений (по согласованию)
</t>
  </si>
  <si>
    <t>Муниципальная программа«Социальная поддержка граждан в Вейделевском районе на 2015-2020 годы»</t>
  </si>
  <si>
    <t>всего, в том числе</t>
  </si>
  <si>
    <t xml:space="preserve">Соисполнители: </t>
  </si>
  <si>
    <t>управление культуры администрации района; управление  физической культуры, спорта и  молодежной политики администрации Вейделевского района;  Вейделевская местная организация «Всероссийское общество инвалидов» (по согласованию); Вейделевская местная организация «Всероссийское общество слепых» (по согласованию); Вейделевская местная организация Вейделевский районный Совет ветеранов (пенсионеров) войны, труда, Вооруженных Сил и правоохранительных органов (по согласованию), главы администраций городского и сельских поселений (по согласованию)</t>
  </si>
  <si>
    <t>участник – управление социальной защиты населения администрации Вейделевского района</t>
  </si>
  <si>
    <t>в том числе</t>
  </si>
  <si>
    <t>Обеспечение деятельности (оказание услуг) муниципальных учреждений, (организаций)</t>
  </si>
  <si>
    <t>Ответственный исполнитель Управление социальной защиты населения</t>
  </si>
  <si>
    <t>Мероприятия в рамках подпрограммы «Социальная поддержка семьи и детей»</t>
  </si>
  <si>
    <t>Ответственный исполнитель Управление социальной защиты населения, управление культуры администрации Вейделевского района; Вейделевская местная организация «Всероссийское общество инвалидов» (по согласованию); Вейделевская местная организация «Всероссийское общество слепых» (по согласованию)</t>
  </si>
  <si>
    <t>Подпрограмма 4 «Повышение эффективности оказания социальных услуг некоммерческими общественными организациями»</t>
  </si>
  <si>
    <t xml:space="preserve">Ответственный исполнитель </t>
  </si>
  <si>
    <t>Управление социальной защиты населения, управление культуры администрации Вейделевского района; Вейделевская местная организация «Всероссийское общество инвалидов» (по согласованию)</t>
  </si>
  <si>
    <t>Подпрограмма 5 «Доступная среда»</t>
  </si>
  <si>
    <t>0442999</t>
  </si>
  <si>
    <t>0432999</t>
  </si>
  <si>
    <t>0420059</t>
  </si>
  <si>
    <t>0442382</t>
  </si>
  <si>
    <t>0411261</t>
  </si>
  <si>
    <t xml:space="preserve">Форма 4. Сведения о ресурсном обеспечении муниципальной программы </t>
  </si>
  <si>
    <t>Наименование программы, подпрограммы, основного мероприятия, мероприятия</t>
  </si>
  <si>
    <t>Источник ресурсного обеспечения</t>
  </si>
  <si>
    <t>План, тыс. рублей</t>
  </si>
  <si>
    <t>Кассовый расход, тыс. рублей</t>
  </si>
  <si>
    <t>федеральный бюджет</t>
  </si>
  <si>
    <t>областной бюджет</t>
  </si>
  <si>
    <t>консолидированный бюджет Вейделевского района</t>
  </si>
  <si>
    <t>территориальные внебюджетные фонды</t>
  </si>
  <si>
    <t>иные источники</t>
  </si>
  <si>
    <t>Муниципальная программа«Социальная поддержка граждан в Вейделевском районе на 2015 – 2020 годы»</t>
  </si>
  <si>
    <t>1.</t>
  </si>
  <si>
    <t>Основное мероприятие 1.1.1 Предоставление гражданам адресных субсидий на оплату жилого помещения и коммунальных услуг</t>
  </si>
  <si>
    <t xml:space="preserve">Основное мероприятие 1.1.3.
«Выплата инвалидам компенсаций страховых премий по договорам обязательного страхования гражданской ответственности владельцев транспортных средств»
</t>
  </si>
  <si>
    <t xml:space="preserve">Основное мероприятие 1.1.4.
«Осуществление ежегодной  денежной выплаты лицам, награжденным нагрудным знаком «Почетный донор России»»
</t>
  </si>
  <si>
    <t xml:space="preserve">Основное мероприятие 1.1.5.
 «Выплата пособия лицам, которым присвоено звание «Почетный гражданин Белгородской области»»
</t>
  </si>
  <si>
    <t xml:space="preserve">Основное мероприятие 1.1.6.
«Оплата ежемесячных денежных выплат ветеранам труда, ветеранам военной службы»
</t>
  </si>
  <si>
    <t xml:space="preserve">Основное мероприятие 1.1.7.
«Оплата ежемесячных денежных выплат труженикам тыла»
</t>
  </si>
  <si>
    <t xml:space="preserve">Основное мероприятие 1.1.8.
«Оплата ежемесячных денежных выплат реабилитированным лицам»
</t>
  </si>
  <si>
    <t xml:space="preserve">Основное мероприятие 1.1.9.
«Оплата ежемесячных денежных выплат лицам, признанным пострадавшими от политических репрессий»
</t>
  </si>
  <si>
    <t xml:space="preserve">Основное мероприятие 1.1.10.
«Оплата ежемесячных денежных выплат  лицам, родившимся в период с 22 июня 1923 года по 3 сентября 1945 года (Дети войны)»
</t>
  </si>
  <si>
    <t xml:space="preserve">Основное мероприятие 1.1.11.
«Выплата субсидий  ветеранам боевых действий и другим категориям военнослужащих»
</t>
  </si>
  <si>
    <t xml:space="preserve">Основное мероприятие 1.1.12.
«Выплата ежемесячных пособий отдельным категориям граждан (инвалидам боевых действий 1 и 2 групп, а также членам семей военнослужащих и сотрудников, погибших при исполнении обязанностей военной службы или служебных обязанностей в районах боевых действий; вдовам погибших (умерших) ветеранов подразделений особого риска)»
</t>
  </si>
  <si>
    <t xml:space="preserve">Основное мероприятие 1.1.16.
«Осуществление переданных полномочий по предоставлению отдельных мер социальной поддержки граждан, подвергшихся радиации»
</t>
  </si>
  <si>
    <t xml:space="preserve">Основное мероприятие 1.1.17.
«Мероприятия в рамках подпрограммы «Социальная поддержка отдельных категорий граждан»» 
</t>
  </si>
  <si>
    <t xml:space="preserve">Подпрограмма 2 
«Социальное обслуживание населения»
</t>
  </si>
  <si>
    <t>Основное мероприятие 2.1.1Обеспечение деятельности (оказание услуг) муниципальных учреждений, (организаций)</t>
  </si>
  <si>
    <t>Основное мероприятие 2.1.2 Осуществление полномочий по обеспечению права граждан на социальное обслуживание</t>
  </si>
  <si>
    <t>Основное мероприятие 2.1.3 Укрепление материально-технической базы учреждений социального обслуживания населения района</t>
  </si>
  <si>
    <t>Основное мероприятие 3.1.1 Выплата ежемесячных пособий гражданам, имеющим детей</t>
  </si>
  <si>
    <t>Основное мероприятие 3.1.2 Выплата пособий по уходу за ребенком до достижения им возраста полутора лет гражданам, не подлежащим обязательному социальному страхованию на случай временной нетрудоспособности и в связи с материнством</t>
  </si>
  <si>
    <t>Основное мероприятие 3.1.3 Выплата пособий при рождении ребенка гражданам, не подлежащим обязательному социальному страхованию на случай временной нетрудоспособности и в связи с материнством</t>
  </si>
  <si>
    <t>Основное мероприятие 3.1.4 Ежемесячная денежная выплата, назначенная в случае рождения третьего ребенка или последующих детей до достижения ребенком возраста трех лет</t>
  </si>
  <si>
    <t>Основное мероприятие 3.1.5 Осуществление дополнительных мер социальной защиты семей, родивших третьего и последующих детей по предоставлению материнского (семейного) капитала</t>
  </si>
  <si>
    <t>Основное мероприятие 3.2.1 Осуществление мер по социальной защите граждан, являющихся усыновителями</t>
  </si>
  <si>
    <t>Основное мероприятие 3.2.2 Содержание ребенка в семье опекуна и приемной семье, а также вознаграждение, причитающееся приемному родителю</t>
  </si>
  <si>
    <t>Основное мероприятие 3.2.3 Выплата единовременного пособия при всех формах устройства детей, лишенных родительского попечения, в семью</t>
  </si>
  <si>
    <t>Основное мероприятие 3.2.4 Социальная поддержка детей-сирот и детей, оставшихся без попечения родителей, в части оплаты за содержание жилых помещений, закрепленных за детьми сиротами и капитальный ремонт</t>
  </si>
  <si>
    <t>Основное мероприятие 3.3.1 Осуществление мер соцзащиты многодетных семей</t>
  </si>
  <si>
    <t>Основное мероприятие 3.3.2 Мероприятия в рамках подпрограммы «Социальная поддержка семьи и детей»</t>
  </si>
  <si>
    <t>Основное мероприятие 4.1.1 Поддержка социально- ориентированных некоммерческих организаций в рамках расходных обязательств, подлежащих исполнению в рамках подпрограммы «Повышение эффективности оказания социальных услуг некоммерческими общественными организациями»</t>
  </si>
  <si>
    <t>Основное мероприятие 4.1.2 Мероприятия в рамках подпрограммы «Повышение эффективности оказания социальных услуг некоммерческими общественными организациями»</t>
  </si>
  <si>
    <t>Основное мероприятие 5.1.1 Мероприятия в рамках подпрограммы «Доступная среда для инвалидов и  маломобильных групп населения»</t>
  </si>
  <si>
    <t>Основное мероприятие 6.1.1.Организация предоставления отдельных мер социальной защиты населения</t>
  </si>
  <si>
    <t>Основное мероприятие 6.1.2 Осуществление деятельности по опеке и попечительству в отношении несовершеннолетних и лиц из числа детей – сирот, оставшихся без попечения родителей</t>
  </si>
  <si>
    <t>Основное мероприятие 6.1.3 Осуществление деятельности по опеке и попечительству в отношении совершеннолетних лиц</t>
  </si>
  <si>
    <t>Основное мероприятие 6.1.4. Организация предоставления ежемесячных денежных компенсаций расходов по оплате жилищно – коммунальных услуг</t>
  </si>
  <si>
    <t>Основное мероприятие 6.1.5 Организация предоставления социального пособия на погребение</t>
  </si>
  <si>
    <t>Форма 5. Сведения о мерах правового регулирования</t>
  </si>
  <si>
    <t>Вид, наименование нормативного правового акта</t>
  </si>
  <si>
    <t>Ответственный исполнитель, соисполнитель, участник муниципальной программы</t>
  </si>
  <si>
    <t>Срок принятия</t>
  </si>
  <si>
    <t>Примечание</t>
  </si>
  <si>
    <t>план</t>
  </si>
  <si>
    <t>факт</t>
  </si>
  <si>
    <t>результат</t>
  </si>
  <si>
    <t>причины невыполнения</t>
  </si>
  <si>
    <t>Форма 6. Сведения о выполнении сводных показателей</t>
  </si>
  <si>
    <t xml:space="preserve">муниципальных заданий по муниципальной программе </t>
  </si>
  <si>
    <t>Наименование услуги, показателя объема услуги, подпрограммы, основного мероприятия</t>
  </si>
  <si>
    <t>Значение показателя объема услуги</t>
  </si>
  <si>
    <t>причины отклонений</t>
  </si>
  <si>
    <t>Основное мероприятие 2.1.  Обеспечение деятельности (оказание услуг) муниципальных учреждений, (организаций)</t>
  </si>
  <si>
    <t>Социальное обслуживание пожилых граждан и инвалидов в целях содействия решению проблем, возникших в связи с трудной жизненной ситуацией</t>
  </si>
  <si>
    <t>Организация содержания престарелых и инвалидов в стационарных учреждениях</t>
  </si>
  <si>
    <t>Организация содержания детей в социально-реабилитационном центре для несовершеннолетних</t>
  </si>
  <si>
    <t>5.1.2.</t>
  </si>
  <si>
    <t>Основное мероприятие "Реализация мероприятий в рамках подпрограммы Российской Федерации "Доступная среда"</t>
  </si>
  <si>
    <t>Управление социальной защиты населения; БУСОССЗН "КЦСОН" Вейделевского района</t>
  </si>
  <si>
    <t>4.1.3.</t>
  </si>
  <si>
    <t>Управление социальной защиты населения; БУСОССЗН "КЦСОН" Вейделевского района; управление физической культуры, спорта и молодежной политики администрации Вейделевского района; УПФР РФ в Вейделевском районе; Священнослужители Вейделевского района</t>
  </si>
  <si>
    <t>2.1.2.1.</t>
  </si>
  <si>
    <t>3.1.6.</t>
  </si>
  <si>
    <t>Основное мероприятие 3.1.6 "Ежемесячная денежная выплата, назначенная в случае рождения первого или последующего ребенка до достижения ребенком возраста одного года"</t>
  </si>
  <si>
    <t>Основное мероприятие 3.1.6. Ежемесячная денежная выплата, назначенная в случае рождения первого или последующего ребенка до достижения ребенком возраста одного года</t>
  </si>
  <si>
    <t>Ежемесячная денежная выплата, назначенная в случае рождения первого или последующего ребенка до достижения ребенком возраста одного года</t>
  </si>
  <si>
    <t>6.1.6.</t>
  </si>
  <si>
    <t>Основное мероприятие 6.1.6. "осуществление мер социальной защиты отдельных категорий работников учреждений, занятых в секторе социального обслуживания, проживающих и (или) работающих в сельской местности</t>
  </si>
  <si>
    <t>1.1.19.</t>
  </si>
  <si>
    <t>Основное мероприятие 1.1.19. "Иные межбюджетные трансферты на выплату компенсации расходов в целях соблюдения утвержденных предельных (максимальных) индексов изменения размера вносимой гражданской платы за коммунальные услуги</t>
  </si>
  <si>
    <t>Основное мероприятие 3.1.6. "Ежемесячная денежная выплата, назначенная в случае рождения первого или последующего ребенка до достижения возраста одного года"</t>
  </si>
  <si>
    <t>2.1.2.2.</t>
  </si>
  <si>
    <t>Проект 2.1.2.2. "Оказание помощи в благоустройстве придворовых территорий одиноко проживающих граждан Вейделевского района "Территория чистоты""</t>
  </si>
  <si>
    <t>Проект «Передача опыта, знаний, мастерства пожилых людей молодому поколению через социально-значимую и творческую деятельность "Связь поколений»</t>
  </si>
  <si>
    <t>5.1.1.1.</t>
  </si>
  <si>
    <t>Проект "Создание информационно-аналитической системы с привязкой к социальным сетям и видео контенту "Жизнь в районе.доступная среда"</t>
  </si>
  <si>
    <t>6.1.7.</t>
  </si>
  <si>
    <t>6.1.8.</t>
  </si>
  <si>
    <t>Управление социальной защиты населения администрации Вейделевского района</t>
  </si>
  <si>
    <t>3.2.7.</t>
  </si>
  <si>
    <t>Проект "Внедрение основной образовательной программы дошкольного образования "От рождения до школы" в МУ СОССЗН "Вейделевского района "Социально-реабилитационный центр для несовершеннолетних"</t>
  </si>
  <si>
    <t>МУ Вейделевского района  "ЦСПСИД "Семья"</t>
  </si>
  <si>
    <t>3.2.8.</t>
  </si>
  <si>
    <t>Проект "Развитие волонтерского движения в муниципальном учреждении Вейделевского района "Центр социальной помощи семье и детям "Семья"</t>
  </si>
  <si>
    <t>3.3.2.6</t>
  </si>
  <si>
    <t>Проект "Соработничество администрации Вейделевского района и Вейделевского благочиния по улучшению демографической ситуации в районе"</t>
  </si>
  <si>
    <t xml:space="preserve">Управление социальной защиты населения, управление культуры
администрации Вейделевского района, управление образования администрации района, управление ФК, спорта и МП администрации района, ОГБУЗ «Вейделевская ЦРБ» (по согласованию), главы администраций городского и сельских поселений (по согласованию), Священнослужители Вейделевского района;
</t>
  </si>
  <si>
    <t>Проект «Ознакомление сотрудников системы социальной защиты населения Вейделевского района с российским программным обеспечением».</t>
  </si>
  <si>
    <t xml:space="preserve">Управление социальной защиты населения
администрации
Вейделевского района, БУСОССЗН «КЦСОН» Вейделевского района, МУ Вейделевского района "ЦСПСиД "Семья"
</t>
  </si>
  <si>
    <t>Оптимизация процесса оказания государственной услуги по приему и регистрации документов, необходимых для назначения и выплаты ежемесячной денежной компенсации на оплату жилого помещения и коммунальных услуг</t>
  </si>
  <si>
    <t>6.1.9.</t>
  </si>
  <si>
    <t>6.1.10.</t>
  </si>
  <si>
    <t>6.1.11.</t>
  </si>
  <si>
    <t>Оптимизация процесса приема и регистрация документов, необходимых для реализации единых социальных проездных билетов</t>
  </si>
  <si>
    <t>Оптимизация процесса оказания государственной услуги по признанию семьи (одиноко проживающего гражданина) малоимущей</t>
  </si>
  <si>
    <t>"Оптимизация процесса оформления документов для назначения и выплаты пособий на ребенка"</t>
  </si>
  <si>
    <t>3.1.7.</t>
  </si>
  <si>
    <t>Основное мероприятие 3.1.7."Ежемесячная денежная выплата на детей в возрасте от 3 до 7 лет включительно"</t>
  </si>
  <si>
    <t xml:space="preserve">Форма 7. Оценка эффективности реализации муниципальной программы </t>
  </si>
  <si>
    <t>Наименование муниципальной программы</t>
  </si>
  <si>
    <t>Критерии оценки эффективности</t>
  </si>
  <si>
    <t>1. Достижение показателей конечного результата</t>
  </si>
  <si>
    <t>2. Достижение показателей непосредственного результата</t>
  </si>
  <si>
    <t>3. Освоение местного бюджета</t>
  </si>
  <si>
    <t>4.Реализация проектов</t>
  </si>
  <si>
    <t>Итоговая оценка эффективности реализации программы с учетом весовых коэффициентов, баллов</t>
  </si>
  <si>
    <t>Вывод об оценке эффективности реализации программы</t>
  </si>
  <si>
    <t>Коли-чество целевых показа-телей</t>
  </si>
  <si>
    <t>в том числе ц.п., достижение значений которых соответствует градации (положительная динамика - при росте значений/при снижении значений)</t>
  </si>
  <si>
    <t>Оцен-ка по 1 крите-рию, баллов</t>
  </si>
  <si>
    <t>Количе-ство целе-вых показа-телей</t>
  </si>
  <si>
    <t>Оценка по 2 критерию, баллов</t>
  </si>
  <si>
    <t>Оценка освоения средств местного бюджета, %</t>
  </si>
  <si>
    <t>Оценка по 3 критерию, баллов</t>
  </si>
  <si>
    <t>100% или выше/100% или ниже</t>
  </si>
  <si>
    <t>более 80%, но менее 100%/ более 100%, но менее 120%</t>
  </si>
  <si>
    <t>от 50% до 80%/</t>
  </si>
  <si>
    <t>от 120% до 150%</t>
  </si>
  <si>
    <t>менее 50%/</t>
  </si>
  <si>
    <t>более 150%</t>
  </si>
  <si>
    <t>100% или выше/ 100% или ниже</t>
  </si>
  <si>
    <t>от 50% до 80%/ от 120% до 150%</t>
  </si>
  <si>
    <t>менее 50%/ более 150%</t>
  </si>
  <si>
    <t xml:space="preserve">Социальная поддержка граждан в Вейделевском районе                           </t>
  </si>
  <si>
    <t>эффективна</t>
  </si>
  <si>
    <t>1.1.20.</t>
  </si>
  <si>
    <t>Оказание государственной социальной помощи на основании социального контракта отдельным категориям нраждан</t>
  </si>
  <si>
    <t>Оказание государственной социальной помощи на основании социального контракта отдельным категориям граждан</t>
  </si>
  <si>
    <t>1,1,21</t>
  </si>
  <si>
    <t>Единовременная
 выплата ветеранам</t>
  </si>
  <si>
    <t>Единовременная выплата ветеранам боевых действий</t>
  </si>
  <si>
    <t>за 12 месяцев 2023 год</t>
  </si>
  <si>
    <t>1.1.1.19</t>
  </si>
  <si>
    <t>чело
век</t>
  </si>
  <si>
    <t>МУ Вейделевского района «ЦСПСИД «Семья»</t>
  </si>
  <si>
    <t>Проект 2.1.2.1 Организация наставничества  работе с семьями находящимися в трудной жизненной ситуации на территории Вейделевского района</t>
  </si>
  <si>
    <t>Основное мероприятие 2.1.3. "Укрепление материально-технической базы учреждений социального обслуживания населения района"</t>
  </si>
  <si>
    <t>за 12 месяцев 2024 год</t>
  </si>
  <si>
    <t>Количество  граждан, принявших участие в мероприятиях</t>
  </si>
  <si>
    <t>Количество реализованных проездных билетов на территории Вейделевского района</t>
  </si>
  <si>
    <t>01.01.24-31.12.24</t>
  </si>
  <si>
    <t>Основное мероприятие 1.1.4. "Осуществление ежегодной денежной выплаты лицам, нагрежденным нагрудным знаком "Почетный донор России"</t>
  </si>
  <si>
    <t>Основное мероприятие 3.1.3.«Выплата пособий при рождении ребенка гражданам, не подлежащим обязательному социальному страхованию на случай временной нетрудоспособности и в связи с материнством»</t>
  </si>
  <si>
    <t xml:space="preserve">Соисполнители: 
управление культуры администрации района; управление  физической культуры, спорта и  молодежной политики администрации Вейделевского района;  Вейделевская местная организация «Всероссийское общество инвалидов» (по согласованию); Вейделевская местная организация «Всероссийское общество слепых» (по согласованию); Вейделевская местная организация Вейделевский районный Совет ветеранов (пенсионеров) войны, труда, Вооруженных Сил и правоохранительных органов (по согласованию), главы администраций городского и сельских поселений (по согласованию),участник – управление социальной защиты населения администрации Вейделевского района
</t>
  </si>
  <si>
    <t>Основное мероприятие</t>
  </si>
  <si>
    <t xml:space="preserve">Основное мероприятие </t>
  </si>
  <si>
    <t>Основное мероприятие Осуществление равной доступности услуг общественного транспорта для отдельных категорий граждан</t>
  </si>
  <si>
    <t xml:space="preserve">Основное мероприятие Мероприятия в рамках подпрограммы «Социальная поддержка отдельных категорий граждан» </t>
  </si>
  <si>
    <t>Основное мероприятие Выплата муниципальной доплаты к пенсии</t>
  </si>
  <si>
    <t>Основное мероприятие Поддержка социально- ориентированных некоммерческих организаций в рамках расходных обязательств, подлежащих исполнению в рамках подпрограммы «Повышение эффективности оказания социальных услуг некоммерческими общественными организациями»</t>
  </si>
  <si>
    <t>Основное мероприятие Мероприятия в рамках подпрограммы «Повышение эффективности оказания социальных услуг некоммерческими общественными организациями»</t>
  </si>
  <si>
    <t>Основное мероприятие Мероприятия в рамках подпрограммы  «Доступная среда для инвалидов и маломобильных групп населения»</t>
  </si>
  <si>
    <t>отклоне-ние от плана, %</t>
  </si>
  <si>
    <t>отклоне-ние от кассового плана, %</t>
  </si>
  <si>
    <t>Подпрограмма 3                                  «Социальная поддержка семьи и детей»</t>
  </si>
  <si>
    <t>Подпрограмма 5                                    «Доступная среда для инвалидов и других маломобильных групп населения»</t>
  </si>
  <si>
    <t>Подпрограмма 1                                         «Социальная поддержка отдельных категорий граждан»</t>
  </si>
  <si>
    <t xml:space="preserve">Подпрограмма 4                                          «Повышение эффективности оказания социальных услуг некоммерческими общественными организациями»
</t>
  </si>
  <si>
    <t>Подпрограмма 6                                        «Обеспечение   реализации муниципальной  программы»</t>
  </si>
  <si>
    <t>Муниципальная программа «Социальная поддержка граждан в Вейделевском районе на 2021 – 2026 годы»</t>
  </si>
  <si>
    <t>Количество объектов социальной сферы,
запланированных на проведение капитального ремонта</t>
  </si>
  <si>
    <r>
      <t xml:space="preserve">Форма 1. Общие сведения о реализации муниципальной программы </t>
    </r>
    <r>
      <rPr>
        <b/>
        <u/>
        <sz val="14"/>
        <color theme="1"/>
        <rFont val="Times New Roman"/>
        <family val="1"/>
        <charset val="204"/>
      </rPr>
      <t>за 12 месяцев 2024 год</t>
    </r>
  </si>
  <si>
    <t>Муниципальная программа "Социальная поддержка граждан в Вейделевском районе"</t>
  </si>
  <si>
    <t>заклю-чено, тыс.руб.</t>
  </si>
  <si>
    <t>оплаче-но,
тыс.руб.</t>
  </si>
  <si>
    <r>
      <t xml:space="preserve">муниципальной программы </t>
    </r>
    <r>
      <rPr>
        <b/>
        <u/>
        <sz val="14"/>
        <color theme="1"/>
        <rFont val="Times New Roman"/>
        <family val="1"/>
        <charset val="204"/>
      </rPr>
      <t>за 12 месяцев 2024 год</t>
    </r>
  </si>
  <si>
    <r>
      <t xml:space="preserve">местного бюджета на реализацию муниципальной программы </t>
    </r>
    <r>
      <rPr>
        <b/>
        <u/>
        <sz val="14"/>
        <color theme="1"/>
        <rFont val="Times New Roman"/>
        <family val="1"/>
        <charset val="204"/>
      </rPr>
      <t>за 12 месяцев 2024 год</t>
    </r>
  </si>
  <si>
    <t>в рамках годового мониторинга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</si>
</sst>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;[Red]0.00"/>
    <numFmt numFmtId="165" formatCode="0;[Red]0"/>
    <numFmt numFmtId="166" formatCode="dd/mm/yy;@"/>
    <numFmt numFmtId="167" formatCode="0.0;[Red]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9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1" xfId="0" applyNumberFormat="1" applyFont="1" applyBorder="1"/>
    <xf numFmtId="0" fontId="3" fillId="0" borderId="0" xfId="0" applyFont="1" applyAlignment="1">
      <alignment wrapText="1" shrinkToFit="1"/>
    </xf>
    <xf numFmtId="0" fontId="3" fillId="0" borderId="1" xfId="0" applyFont="1" applyBorder="1" applyAlignment="1">
      <alignment wrapText="1" shrinkToFit="1"/>
    </xf>
    <xf numFmtId="165" fontId="3" fillId="0" borderId="1" xfId="0" applyNumberFormat="1" applyFont="1" applyBorder="1"/>
    <xf numFmtId="0" fontId="0" fillId="0" borderId="0" xfId="0" applyBorder="1"/>
    <xf numFmtId="0" fontId="3" fillId="0" borderId="6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wrapText="1" shrinkToFit="1"/>
    </xf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left" vertical="top" wrapText="1"/>
    </xf>
    <xf numFmtId="49" fontId="3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167" fontId="3" fillId="0" borderId="1" xfId="0" applyNumberFormat="1" applyFont="1" applyBorder="1"/>
    <xf numFmtId="167" fontId="3" fillId="2" borderId="1" xfId="0" applyNumberFormat="1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textRotation="90" wrapText="1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6" xfId="0" applyFont="1" applyFill="1" applyBorder="1"/>
    <xf numFmtId="0" fontId="0" fillId="0" borderId="0" xfId="0" applyFill="1" applyBorder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67" fontId="3" fillId="0" borderId="1" xfId="0" applyNumberFormat="1" applyFont="1" applyFill="1" applyBorder="1" applyAlignment="1">
      <alignment horizontal="center" wrapText="1"/>
    </xf>
    <xf numFmtId="167" fontId="3" fillId="2" borderId="7" xfId="0" applyNumberFormat="1" applyFont="1" applyFill="1" applyBorder="1" applyAlignment="1">
      <alignment horizontal="center" wrapText="1"/>
    </xf>
    <xf numFmtId="0" fontId="8" fillId="0" borderId="1" xfId="0" applyFont="1" applyFill="1" applyBorder="1"/>
    <xf numFmtId="0" fontId="8" fillId="0" borderId="0" xfId="0" applyFont="1" applyFill="1" applyAlignment="1">
      <alignment wrapText="1" shrinkToFit="1"/>
    </xf>
    <xf numFmtId="0" fontId="8" fillId="0" borderId="1" xfId="0" applyFont="1" applyFill="1" applyBorder="1" applyAlignment="1">
      <alignment wrapText="1"/>
    </xf>
    <xf numFmtId="0" fontId="9" fillId="0" borderId="0" xfId="0" applyFont="1" applyFill="1"/>
    <xf numFmtId="0" fontId="3" fillId="0" borderId="0" xfId="0" applyFont="1" applyFill="1" applyAlignment="1">
      <alignment wrapText="1" shrinkToFit="1"/>
    </xf>
    <xf numFmtId="0" fontId="3" fillId="0" borderId="1" xfId="0" applyFont="1" applyFill="1" applyBorder="1" applyAlignment="1">
      <alignment wrapText="1"/>
    </xf>
    <xf numFmtId="0" fontId="8" fillId="0" borderId="6" xfId="0" applyFont="1" applyFill="1" applyBorder="1"/>
    <xf numFmtId="0" fontId="8" fillId="0" borderId="6" xfId="0" applyFont="1" applyFill="1" applyBorder="1" applyAlignment="1">
      <alignment wrapText="1"/>
    </xf>
    <xf numFmtId="0" fontId="8" fillId="0" borderId="1" xfId="0" applyFont="1" applyFill="1" applyBorder="1" applyAlignment="1">
      <alignment wrapText="1" shrinkToFit="1"/>
    </xf>
    <xf numFmtId="0" fontId="3" fillId="0" borderId="1" xfId="0" applyFont="1" applyFill="1" applyBorder="1" applyAlignment="1">
      <alignment horizontal="center" wrapText="1" shrinkToFit="1"/>
    </xf>
    <xf numFmtId="0" fontId="8" fillId="0" borderId="6" xfId="0" applyFont="1" applyBorder="1"/>
    <xf numFmtId="164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 shrinkToFit="1"/>
    </xf>
    <xf numFmtId="166" fontId="3" fillId="0" borderId="1" xfId="0" applyNumberFormat="1" applyFont="1" applyFill="1" applyBorder="1"/>
    <xf numFmtId="167" fontId="3" fillId="0" borderId="1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 wrapText="1" shrinkToFit="1"/>
    </xf>
    <xf numFmtId="0" fontId="3" fillId="0" borderId="3" xfId="0" applyFont="1" applyBorder="1" applyAlignment="1">
      <alignment horizontal="left" wrapText="1" shrinkToFi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Border="1" applyAlignment="1">
      <alignment horizontal="left" wrapText="1" shrinkToFit="1"/>
    </xf>
    <xf numFmtId="0" fontId="3" fillId="0" borderId="6" xfId="0" applyFont="1" applyBorder="1" applyAlignment="1">
      <alignment horizontal="left" wrapText="1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 shrinkToFi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justify" wrapText="1" shrinkToFit="1"/>
    </xf>
    <xf numFmtId="0" fontId="3" fillId="0" borderId="0" xfId="0" applyFont="1" applyFill="1" applyAlignment="1">
      <alignment wrapText="1"/>
    </xf>
    <xf numFmtId="165" fontId="3" fillId="0" borderId="1" xfId="0" applyNumberFormat="1" applyFont="1" applyFill="1" applyBorder="1"/>
    <xf numFmtId="0" fontId="4" fillId="0" borderId="1" xfId="0" applyFont="1" applyFill="1" applyBorder="1" applyAlignment="1">
      <alignment horizontal="justify"/>
    </xf>
    <xf numFmtId="0" fontId="3" fillId="0" borderId="6" xfId="0" applyFont="1" applyFill="1" applyBorder="1" applyAlignment="1">
      <alignment wrapText="1" shrinkToFit="1"/>
    </xf>
    <xf numFmtId="0" fontId="5" fillId="0" borderId="0" xfId="0" applyFont="1" applyFill="1" applyAlignment="1">
      <alignment wrapText="1"/>
    </xf>
    <xf numFmtId="49" fontId="3" fillId="0" borderId="1" xfId="0" applyNumberFormat="1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/>
    <xf numFmtId="0" fontId="3" fillId="0" borderId="9" xfId="0" applyFont="1" applyFill="1" applyBorder="1"/>
    <xf numFmtId="0" fontId="3" fillId="4" borderId="1" xfId="0" applyFont="1" applyFill="1" applyBorder="1"/>
    <xf numFmtId="0" fontId="3" fillId="4" borderId="0" xfId="0" applyFont="1" applyFill="1" applyAlignment="1">
      <alignment wrapText="1" shrinkToFit="1"/>
    </xf>
    <xf numFmtId="165" fontId="3" fillId="4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3" fillId="0" borderId="0" xfId="0" applyFont="1" applyFill="1" applyAlignment="1">
      <alignment horizontal="justify"/>
    </xf>
    <xf numFmtId="167" fontId="1" fillId="6" borderId="1" xfId="0" applyNumberFormat="1" applyFont="1" applyFill="1" applyBorder="1"/>
    <xf numFmtId="0" fontId="1" fillId="6" borderId="1" xfId="0" applyFont="1" applyFill="1" applyBorder="1"/>
    <xf numFmtId="164" fontId="1" fillId="3" borderId="1" xfId="0" applyNumberFormat="1" applyFont="1" applyFill="1" applyBorder="1"/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65" fontId="1" fillId="3" borderId="1" xfId="0" applyNumberFormat="1" applyFont="1" applyFill="1" applyBorder="1"/>
    <xf numFmtId="0" fontId="1" fillId="3" borderId="1" xfId="0" applyFont="1" applyFill="1" applyBorder="1" applyAlignment="1">
      <alignment wrapText="1" shrinkToFit="1"/>
    </xf>
    <xf numFmtId="0" fontId="1" fillId="3" borderId="1" xfId="0" applyFont="1" applyFill="1" applyBorder="1" applyAlignment="1">
      <alignment vertical="center" wrapText="1" shrinkToFit="1"/>
    </xf>
    <xf numFmtId="166" fontId="1" fillId="3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/>
    <xf numFmtId="1" fontId="3" fillId="0" borderId="1" xfId="0" applyNumberFormat="1" applyFont="1" applyBorder="1"/>
    <xf numFmtId="1" fontId="3" fillId="0" borderId="1" xfId="0" applyNumberFormat="1" applyFont="1" applyFill="1" applyBorder="1"/>
    <xf numFmtId="1" fontId="8" fillId="0" borderId="6" xfId="0" applyNumberFormat="1" applyFont="1" applyFill="1" applyBorder="1"/>
    <xf numFmtId="165" fontId="3" fillId="0" borderId="6" xfId="0" applyNumberFormat="1" applyFont="1" applyBorder="1"/>
    <xf numFmtId="1" fontId="3" fillId="0" borderId="6" xfId="0" applyNumberFormat="1" applyFont="1" applyBorder="1"/>
    <xf numFmtId="165" fontId="3" fillId="0" borderId="6" xfId="0" applyNumberFormat="1" applyFont="1" applyFill="1" applyBorder="1"/>
    <xf numFmtId="0" fontId="3" fillId="0" borderId="1" xfId="0" applyFont="1" applyFill="1" applyBorder="1" applyAlignment="1">
      <alignment horizontal="left" wrapText="1" shrinkToFit="1"/>
    </xf>
    <xf numFmtId="0" fontId="3" fillId="0" borderId="0" xfId="0" applyFont="1" applyFill="1" applyAlignment="1">
      <alignment horizontal="left" wrapText="1" shrinkToFit="1"/>
    </xf>
    <xf numFmtId="0" fontId="3" fillId="0" borderId="7" xfId="0" applyFont="1" applyFill="1" applyBorder="1" applyAlignment="1">
      <alignment wrapText="1" shrinkToFit="1"/>
    </xf>
    <xf numFmtId="0" fontId="3" fillId="0" borderId="6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horizontal="left" vertical="top" wrapText="1"/>
    </xf>
    <xf numFmtId="0" fontId="10" fillId="5" borderId="0" xfId="0" applyFont="1" applyFill="1"/>
    <xf numFmtId="0" fontId="10" fillId="5" borderId="1" xfId="0" applyFont="1" applyFill="1" applyBorder="1" applyAlignment="1">
      <alignment vertical="top" wrapText="1"/>
    </xf>
    <xf numFmtId="49" fontId="10" fillId="5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vertical="top" wrapText="1"/>
    </xf>
    <xf numFmtId="49" fontId="1" fillId="6" borderId="1" xfId="0" applyNumberFormat="1" applyFont="1" applyFill="1" applyBorder="1"/>
    <xf numFmtId="0" fontId="1" fillId="6" borderId="0" xfId="0" applyFont="1" applyFill="1" applyAlignment="1">
      <alignment horizontal="left" vertical="center" wrapText="1"/>
    </xf>
    <xf numFmtId="0" fontId="1" fillId="6" borderId="1" xfId="0" applyFont="1" applyFill="1" applyBorder="1" applyAlignment="1">
      <alignment horizontal="left" wrapText="1" shrinkToFit="1"/>
    </xf>
    <xf numFmtId="2" fontId="1" fillId="6" borderId="1" xfId="0" applyNumberFormat="1" applyFont="1" applyFill="1" applyBorder="1"/>
    <xf numFmtId="0" fontId="1" fillId="6" borderId="0" xfId="0" applyFont="1" applyFill="1" applyAlignment="1">
      <alignment horizontal="left" wrapText="1" shrinkToFit="1"/>
    </xf>
    <xf numFmtId="0" fontId="1" fillId="6" borderId="1" xfId="0" applyFont="1" applyFill="1" applyBorder="1" applyAlignment="1">
      <alignment wrapText="1" shrinkToFit="1"/>
    </xf>
    <xf numFmtId="0" fontId="1" fillId="6" borderId="0" xfId="0" applyFont="1" applyFill="1" applyAlignment="1">
      <alignment wrapText="1" shrinkToFit="1"/>
    </xf>
    <xf numFmtId="0" fontId="1" fillId="6" borderId="9" xfId="0" applyFont="1" applyFill="1" applyBorder="1" applyAlignment="1">
      <alignment horizontal="justify" vertical="top" wrapText="1"/>
    </xf>
    <xf numFmtId="0" fontId="1" fillId="6" borderId="7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shrinkToFit="1"/>
    </xf>
    <xf numFmtId="0" fontId="3" fillId="0" borderId="0" xfId="0" applyFont="1" applyAlignment="1">
      <alignment horizontal="left" vertical="top" wrapText="1" shrinkToFi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shrinkToFit="1"/>
    </xf>
    <xf numFmtId="0" fontId="3" fillId="0" borderId="6" xfId="0" applyFont="1" applyBorder="1" applyAlignment="1">
      <alignment horizontal="left" vertical="top" wrapText="1" shrinkToFit="1"/>
    </xf>
    <xf numFmtId="0" fontId="3" fillId="0" borderId="0" xfId="0" applyFont="1" applyAlignment="1">
      <alignment horizontal="left" vertical="top"/>
    </xf>
    <xf numFmtId="167" fontId="1" fillId="0" borderId="1" xfId="0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center" wrapText="1" shrinkToFit="1"/>
    </xf>
    <xf numFmtId="0" fontId="1" fillId="0" borderId="24" xfId="0" applyFont="1" applyFill="1" applyBorder="1" applyAlignment="1">
      <alignment horizontal="center" wrapText="1" shrinkToFit="1"/>
    </xf>
    <xf numFmtId="0" fontId="3" fillId="0" borderId="7" xfId="0" applyFont="1" applyBorder="1"/>
    <xf numFmtId="0" fontId="1" fillId="7" borderId="25" xfId="0" applyFont="1" applyFill="1" applyBorder="1" applyAlignment="1">
      <alignment wrapText="1" shrinkToFit="1"/>
    </xf>
    <xf numFmtId="0" fontId="1" fillId="7" borderId="25" xfId="0" applyFont="1" applyFill="1" applyBorder="1" applyAlignment="1">
      <alignment horizontal="center"/>
    </xf>
    <xf numFmtId="167" fontId="1" fillId="7" borderId="25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wrapText="1" shrinkToFit="1"/>
    </xf>
    <xf numFmtId="167" fontId="10" fillId="3" borderId="25" xfId="0" applyNumberFormat="1" applyFont="1" applyFill="1" applyBorder="1" applyAlignment="1">
      <alignment horizontal="center"/>
    </xf>
    <xf numFmtId="0" fontId="1" fillId="7" borderId="7" xfId="0" applyFont="1" applyFill="1" applyBorder="1" applyAlignment="1">
      <alignment horizontal="left" wrapText="1"/>
    </xf>
    <xf numFmtId="167" fontId="1" fillId="7" borderId="7" xfId="0" applyNumberFormat="1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left" wrapText="1"/>
    </xf>
    <xf numFmtId="167" fontId="1" fillId="7" borderId="1" xfId="0" applyNumberFormat="1" applyFont="1" applyFill="1" applyBorder="1" applyAlignment="1">
      <alignment horizontal="center" wrapText="1"/>
    </xf>
    <xf numFmtId="167" fontId="3" fillId="7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7" borderId="8" xfId="0" applyFont="1" applyFill="1" applyBorder="1" applyAlignment="1">
      <alignment horizontal="left" wrapText="1" shrinkToFit="1"/>
    </xf>
    <xf numFmtId="0" fontId="1" fillId="7" borderId="6" xfId="0" applyFont="1" applyFill="1" applyBorder="1" applyAlignment="1">
      <alignment horizontal="left" wrapText="1" shrinkToFit="1"/>
    </xf>
    <xf numFmtId="0" fontId="1" fillId="7" borderId="6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0" fillId="3" borderId="16" xfId="0" applyFont="1" applyFill="1" applyBorder="1" applyAlignment="1">
      <alignment wrapText="1" shrinkToFit="1"/>
    </xf>
    <xf numFmtId="167" fontId="10" fillId="3" borderId="16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49" fontId="10" fillId="5" borderId="7" xfId="0" applyNumberFormat="1" applyFont="1" applyFill="1" applyBorder="1" applyAlignment="1">
      <alignment horizontal="center"/>
    </xf>
    <xf numFmtId="0" fontId="10" fillId="5" borderId="7" xfId="0" applyFont="1" applyFill="1" applyBorder="1"/>
    <xf numFmtId="167" fontId="10" fillId="5" borderId="7" xfId="0" applyNumberFormat="1" applyFont="1" applyFill="1" applyBorder="1"/>
    <xf numFmtId="0" fontId="1" fillId="0" borderId="24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/>
    </xf>
    <xf numFmtId="0" fontId="1" fillId="0" borderId="24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 shrinkToFit="1"/>
    </xf>
    <xf numFmtId="0" fontId="3" fillId="0" borderId="0" xfId="0" applyFont="1" applyAlignment="1">
      <alignment horizontal="justify" vertical="center" wrapText="1" shrinkToFit="1"/>
    </xf>
    <xf numFmtId="0" fontId="3" fillId="0" borderId="7" xfId="0" applyFont="1" applyBorder="1" applyAlignment="1">
      <alignment horizontal="justify" vertical="center" wrapText="1" shrinkToFit="1"/>
    </xf>
    <xf numFmtId="1" fontId="3" fillId="0" borderId="7" xfId="0" applyNumberFormat="1" applyFont="1" applyBorder="1"/>
    <xf numFmtId="0" fontId="3" fillId="4" borderId="1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 shrinkToFit="1"/>
    </xf>
    <xf numFmtId="0" fontId="1" fillId="5" borderId="7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top" wrapText="1"/>
    </xf>
    <xf numFmtId="2" fontId="6" fillId="5" borderId="7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Fill="1"/>
    <xf numFmtId="0" fontId="6" fillId="0" borderId="0" xfId="0" applyFont="1" applyAlignment="1"/>
    <xf numFmtId="2" fontId="3" fillId="0" borderId="7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1" fillId="7" borderId="25" xfId="0" applyNumberFormat="1" applyFont="1" applyFill="1" applyBorder="1" applyAlignment="1">
      <alignment horizontal="center"/>
    </xf>
    <xf numFmtId="2" fontId="1" fillId="7" borderId="4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10" fillId="3" borderId="25" xfId="0" applyNumberFormat="1" applyFont="1" applyFill="1" applyBorder="1" applyAlignment="1">
      <alignment horizontal="center"/>
    </xf>
    <xf numFmtId="2" fontId="1" fillId="4" borderId="25" xfId="0" applyNumberFormat="1" applyFont="1" applyFill="1" applyBorder="1" applyAlignment="1">
      <alignment horizontal="center"/>
    </xf>
    <xf numFmtId="2" fontId="10" fillId="4" borderId="16" xfId="0" applyNumberFormat="1" applyFont="1" applyFill="1" applyBorder="1" applyAlignment="1">
      <alignment horizontal="center"/>
    </xf>
    <xf numFmtId="2" fontId="10" fillId="3" borderId="1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Fill="1" applyBorder="1" applyAlignment="1">
      <alignment horizontal="center" wrapText="1"/>
    </xf>
    <xf numFmtId="2" fontId="1" fillId="4" borderId="13" xfId="0" applyNumberFormat="1" applyFont="1" applyFill="1" applyBorder="1" applyAlignment="1">
      <alignment horizontal="center"/>
    </xf>
    <xf numFmtId="2" fontId="1" fillId="7" borderId="13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7" borderId="11" xfId="0" applyNumberFormat="1" applyFont="1" applyFill="1" applyBorder="1" applyAlignment="1">
      <alignment horizontal="center"/>
    </xf>
    <xf numFmtId="2" fontId="1" fillId="7" borderId="6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2" fontId="3" fillId="0" borderId="6" xfId="0" applyNumberFormat="1" applyFont="1" applyFill="1" applyBorder="1" applyAlignment="1">
      <alignment horizontal="center" wrapText="1"/>
    </xf>
    <xf numFmtId="2" fontId="1" fillId="4" borderId="7" xfId="0" applyNumberFormat="1" applyFont="1" applyFill="1" applyBorder="1" applyAlignment="1">
      <alignment horizontal="center" wrapText="1"/>
    </xf>
    <xf numFmtId="2" fontId="1" fillId="7" borderId="7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24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 shrinkToFit="1"/>
    </xf>
    <xf numFmtId="0" fontId="3" fillId="0" borderId="7" xfId="0" applyFont="1" applyFill="1" applyBorder="1" applyAlignment="1">
      <alignment horizontal="center" wrapText="1" shrinkToFit="1"/>
    </xf>
    <xf numFmtId="0" fontId="6" fillId="5" borderId="29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7" fontId="3" fillId="0" borderId="6" xfId="0" applyNumberFormat="1" applyFont="1" applyFill="1" applyBorder="1" applyAlignment="1">
      <alignment horizontal="center"/>
    </xf>
    <xf numFmtId="167" fontId="3" fillId="0" borderId="7" xfId="0" applyNumberFormat="1" applyFont="1" applyFill="1" applyBorder="1" applyAlignment="1">
      <alignment horizontal="center"/>
    </xf>
    <xf numFmtId="166" fontId="3" fillId="0" borderId="6" xfId="0" applyNumberFormat="1" applyFont="1" applyFill="1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wrapText="1" shrinkToFit="1"/>
    </xf>
    <xf numFmtId="0" fontId="3" fillId="0" borderId="4" xfId="0" applyFont="1" applyBorder="1" applyAlignment="1">
      <alignment horizontal="center" wrapText="1" shrinkToFi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2" xfId="0" applyFont="1" applyBorder="1" applyAlignment="1">
      <alignment horizontal="left" wrapText="1" shrinkToFit="1"/>
    </xf>
    <xf numFmtId="0" fontId="10" fillId="0" borderId="3" xfId="0" applyFont="1" applyBorder="1" applyAlignment="1">
      <alignment horizontal="left" wrapText="1" shrinkToFit="1"/>
    </xf>
    <xf numFmtId="0" fontId="10" fillId="0" borderId="4" xfId="0" applyFont="1" applyBorder="1" applyAlignment="1">
      <alignment horizontal="left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/>
    <xf numFmtId="0" fontId="3" fillId="0" borderId="9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 shrinkToFit="1"/>
    </xf>
    <xf numFmtId="2" fontId="1" fillId="6" borderId="6" xfId="0" applyNumberFormat="1" applyFont="1" applyFill="1" applyBorder="1" applyAlignment="1">
      <alignment horizontal="center"/>
    </xf>
    <xf numFmtId="2" fontId="1" fillId="6" borderId="7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wrapText="1" shrinkToFit="1"/>
    </xf>
    <xf numFmtId="0" fontId="3" fillId="0" borderId="12" xfId="0" applyFont="1" applyFill="1" applyBorder="1" applyAlignment="1">
      <alignment horizontal="left" wrapText="1" shrinkToFit="1"/>
    </xf>
    <xf numFmtId="0" fontId="1" fillId="6" borderId="6" xfId="0" applyFont="1" applyFill="1" applyBorder="1" applyAlignment="1">
      <alignment horizontal="left" vertical="top" wrapText="1" shrinkToFit="1"/>
    </xf>
    <xf numFmtId="0" fontId="1" fillId="6" borderId="9" xfId="0" applyFont="1" applyFill="1" applyBorder="1" applyAlignment="1">
      <alignment horizontal="left" vertical="top" wrapText="1" shrinkToFit="1"/>
    </xf>
    <xf numFmtId="0" fontId="1" fillId="6" borderId="7" xfId="0" applyFont="1" applyFill="1" applyBorder="1" applyAlignment="1">
      <alignment horizontal="left" vertical="top" wrapText="1" shrinkToFit="1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left" wrapText="1" shrinkToFit="1"/>
    </xf>
    <xf numFmtId="0" fontId="1" fillId="6" borderId="12" xfId="0" applyFont="1" applyFill="1" applyBorder="1" applyAlignment="1">
      <alignment horizontal="left" wrapText="1" shrinkToFit="1"/>
    </xf>
    <xf numFmtId="0" fontId="1" fillId="6" borderId="6" xfId="0" applyFont="1" applyFill="1" applyBorder="1" applyAlignment="1">
      <alignment horizontal="left" vertical="center" wrapText="1" shrinkToFit="1"/>
    </xf>
    <xf numFmtId="0" fontId="1" fillId="6" borderId="7" xfId="0" applyFont="1" applyFill="1" applyBorder="1" applyAlignment="1">
      <alignment horizontal="left" vertical="center" wrapText="1" shrinkToFit="1"/>
    </xf>
    <xf numFmtId="0" fontId="1" fillId="6" borderId="6" xfId="0" applyFont="1" applyFill="1" applyBorder="1" applyAlignment="1">
      <alignment horizontal="left" wrapText="1" shrinkToFit="1"/>
    </xf>
    <xf numFmtId="0" fontId="1" fillId="6" borderId="7" xfId="0" applyFont="1" applyFill="1" applyBorder="1" applyAlignment="1">
      <alignment horizontal="left" wrapText="1" shrinkToFit="1"/>
    </xf>
    <xf numFmtId="0" fontId="3" fillId="0" borderId="6" xfId="0" applyFont="1" applyFill="1" applyBorder="1" applyAlignment="1">
      <alignment horizontal="left" wrapText="1" shrinkToFit="1"/>
    </xf>
    <xf numFmtId="0" fontId="3" fillId="0" borderId="7" xfId="0" applyFont="1" applyFill="1" applyBorder="1" applyAlignment="1">
      <alignment horizontal="left" wrapText="1" shrinkToFi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top" wrapText="1" shrinkToFit="1"/>
    </xf>
    <xf numFmtId="0" fontId="3" fillId="0" borderId="9" xfId="0" applyFont="1" applyFill="1" applyBorder="1" applyAlignment="1">
      <alignment horizontal="left" vertical="top" wrapText="1" shrinkToFit="1"/>
    </xf>
    <xf numFmtId="0" fontId="3" fillId="0" borderId="7" xfId="0" applyFont="1" applyFill="1" applyBorder="1" applyAlignment="1">
      <alignment horizontal="left" vertical="top" wrapText="1" shrinkToFit="1"/>
    </xf>
    <xf numFmtId="0" fontId="3" fillId="0" borderId="11" xfId="0" applyFont="1" applyFill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49" fontId="1" fillId="6" borderId="6" xfId="0" applyNumberFormat="1" applyFont="1" applyFill="1" applyBorder="1" applyAlignment="1">
      <alignment horizontal="center"/>
    </xf>
    <xf numFmtId="49" fontId="1" fillId="6" borderId="7" xfId="0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Fill="1" applyBorder="1" applyAlignment="1">
      <alignment horizontal="left" wrapText="1" shrinkToFit="1"/>
    </xf>
    <xf numFmtId="2" fontId="3" fillId="0" borderId="7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left" vertical="top" wrapText="1" shrinkToFit="1"/>
    </xf>
    <xf numFmtId="0" fontId="3" fillId="0" borderId="7" xfId="0" applyFont="1" applyBorder="1" applyAlignment="1">
      <alignment horizontal="left" vertical="top" wrapText="1" shrinkToFi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 shrinkToFit="1"/>
    </xf>
    <xf numFmtId="0" fontId="3" fillId="0" borderId="23" xfId="0" applyFont="1" applyBorder="1" applyAlignment="1">
      <alignment horizontal="left" vertical="top" wrapText="1" shrinkToFit="1"/>
    </xf>
    <xf numFmtId="0" fontId="3" fillId="0" borderId="13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 shrinkToFit="1"/>
    </xf>
    <xf numFmtId="0" fontId="6" fillId="3" borderId="16" xfId="0" applyFont="1" applyFill="1" applyBorder="1" applyAlignment="1">
      <alignment horizontal="center" vertical="center" wrapText="1" shrinkToFit="1"/>
    </xf>
    <xf numFmtId="0" fontId="10" fillId="3" borderId="16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 shrinkToFit="1"/>
    </xf>
    <xf numFmtId="0" fontId="1" fillId="7" borderId="9" xfId="0" applyFont="1" applyFill="1" applyBorder="1" applyAlignment="1">
      <alignment horizontal="center" vertical="center" wrapText="1" shrinkToFit="1"/>
    </xf>
    <xf numFmtId="0" fontId="1" fillId="7" borderId="7" xfId="0" applyFont="1" applyFill="1" applyBorder="1" applyAlignment="1">
      <alignment horizontal="center" vertical="center" wrapText="1" shrinkToFit="1"/>
    </xf>
    <xf numFmtId="0" fontId="1" fillId="7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4" fontId="3" fillId="0" borderId="6" xfId="0" applyNumberFormat="1" applyFont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 wrapText="1" shrinkToFit="1"/>
    </xf>
    <xf numFmtId="0" fontId="1" fillId="7" borderId="25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 shrinkToFit="1"/>
    </xf>
    <xf numFmtId="0" fontId="3" fillId="0" borderId="7" xfId="0" applyFont="1" applyBorder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 shrinkToFit="1"/>
    </xf>
    <xf numFmtId="0" fontId="3" fillId="0" borderId="3" xfId="0" applyFont="1" applyBorder="1" applyAlignment="1">
      <alignment horizontal="left" wrapText="1" shrinkToFit="1"/>
    </xf>
    <xf numFmtId="0" fontId="3" fillId="0" borderId="4" xfId="0" applyFont="1" applyBorder="1" applyAlignment="1">
      <alignment horizontal="left" wrapText="1" shrinkToFit="1"/>
    </xf>
    <xf numFmtId="0" fontId="1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84"/>
  <sheetViews>
    <sheetView zoomScale="85" zoomScaleNormal="85" workbookViewId="0">
      <selection activeCell="A2" sqref="A2:P2"/>
    </sheetView>
  </sheetViews>
  <sheetFormatPr defaultColWidth="9.109375" defaultRowHeight="14.4" x14ac:dyDescent="0.3"/>
  <cols>
    <col min="1" max="1" width="7.109375" style="38" customWidth="1"/>
    <col min="2" max="2" width="20.109375" style="38" customWidth="1"/>
    <col min="3" max="3" width="20.6640625" style="38" customWidth="1"/>
    <col min="4" max="4" width="6.33203125" style="38" customWidth="1"/>
    <col min="5" max="5" width="9.33203125" style="38" customWidth="1"/>
    <col min="6" max="6" width="8.6640625" style="38" customWidth="1"/>
    <col min="7" max="7" width="8.109375" style="38" customWidth="1"/>
    <col min="8" max="8" width="8.44140625" style="38" customWidth="1"/>
    <col min="9" max="9" width="13" style="38" customWidth="1"/>
    <col min="10" max="10" width="13.5546875" style="38" bestFit="1" customWidth="1"/>
    <col min="11" max="11" width="13" style="38" customWidth="1"/>
    <col min="12" max="12" width="10.5546875" style="38" customWidth="1"/>
    <col min="13" max="13" width="11" style="38" customWidth="1"/>
    <col min="14" max="14" width="6.44140625" style="38" customWidth="1"/>
    <col min="15" max="15" width="6.88671875" style="38" customWidth="1"/>
    <col min="16" max="16" width="6.33203125" style="38" customWidth="1"/>
    <col min="17" max="16384" width="9.109375" style="38"/>
  </cols>
  <sheetData>
    <row r="1" spans="1:26" ht="26.25" customHeight="1" x14ac:dyDescent="0.3"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8" x14ac:dyDescent="0.3">
      <c r="A2" s="233" t="s">
        <v>400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x14ac:dyDescent="0.3"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5" thickBot="1" x14ac:dyDescent="0.35"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47.25" customHeight="1" thickTop="1" thickBot="1" x14ac:dyDescent="0.35">
      <c r="A5" s="232" t="s">
        <v>0</v>
      </c>
      <c r="B5" s="232" t="s">
        <v>1</v>
      </c>
      <c r="C5" s="232" t="s">
        <v>2</v>
      </c>
      <c r="D5" s="232" t="s">
        <v>3</v>
      </c>
      <c r="E5" s="232" t="s">
        <v>4</v>
      </c>
      <c r="F5" s="232"/>
      <c r="G5" s="232" t="s">
        <v>5</v>
      </c>
      <c r="H5" s="232"/>
      <c r="I5" s="232" t="s">
        <v>8</v>
      </c>
      <c r="J5" s="232"/>
      <c r="K5" s="232"/>
      <c r="L5" s="232"/>
      <c r="M5" s="232"/>
      <c r="N5" s="232" t="s">
        <v>12</v>
      </c>
      <c r="O5" s="232"/>
      <c r="P5" s="232"/>
      <c r="Q5" s="46"/>
      <c r="R5" s="44"/>
      <c r="S5" s="44"/>
      <c r="T5" s="44"/>
      <c r="U5" s="44"/>
      <c r="V5" s="44"/>
      <c r="W5" s="44"/>
      <c r="X5" s="44"/>
      <c r="Y5" s="44"/>
      <c r="Z5" s="44"/>
    </row>
    <row r="6" spans="1:26" ht="63.75" customHeight="1" thickTop="1" thickBot="1" x14ac:dyDescent="0.35">
      <c r="A6" s="232"/>
      <c r="B6" s="232"/>
      <c r="C6" s="232"/>
      <c r="D6" s="232"/>
      <c r="E6" s="196" t="s">
        <v>6</v>
      </c>
      <c r="F6" s="196" t="s">
        <v>7</v>
      </c>
      <c r="G6" s="196" t="s">
        <v>6</v>
      </c>
      <c r="H6" s="196" t="s">
        <v>7</v>
      </c>
      <c r="I6" s="196" t="s">
        <v>9</v>
      </c>
      <c r="J6" s="196" t="s">
        <v>10</v>
      </c>
      <c r="K6" s="196" t="s">
        <v>14</v>
      </c>
      <c r="L6" s="196" t="s">
        <v>391</v>
      </c>
      <c r="M6" s="196" t="s">
        <v>11</v>
      </c>
      <c r="N6" s="196" t="s">
        <v>402</v>
      </c>
      <c r="O6" s="196" t="s">
        <v>403</v>
      </c>
      <c r="P6" s="196" t="s">
        <v>13</v>
      </c>
      <c r="Q6" s="46"/>
      <c r="R6" s="44"/>
      <c r="S6" s="44"/>
      <c r="T6" s="44"/>
      <c r="U6" s="44"/>
      <c r="V6" s="44"/>
      <c r="W6" s="44"/>
      <c r="X6" s="44"/>
      <c r="Y6" s="44"/>
      <c r="Z6" s="44"/>
    </row>
    <row r="7" spans="1:26" s="83" customFormat="1" ht="15.6" thickTop="1" thickBot="1" x14ac:dyDescent="0.35">
      <c r="A7" s="177">
        <v>1</v>
      </c>
      <c r="B7" s="177">
        <v>2</v>
      </c>
      <c r="C7" s="177">
        <v>3</v>
      </c>
      <c r="D7" s="177">
        <v>4</v>
      </c>
      <c r="E7" s="177">
        <v>5</v>
      </c>
      <c r="F7" s="177">
        <v>6</v>
      </c>
      <c r="G7" s="177">
        <v>7</v>
      </c>
      <c r="H7" s="177">
        <v>8</v>
      </c>
      <c r="I7" s="177">
        <v>9</v>
      </c>
      <c r="J7" s="177">
        <v>10</v>
      </c>
      <c r="K7" s="177">
        <v>11</v>
      </c>
      <c r="L7" s="177">
        <v>12</v>
      </c>
      <c r="M7" s="177">
        <v>13</v>
      </c>
      <c r="N7" s="177">
        <v>14</v>
      </c>
      <c r="O7" s="177">
        <v>15</v>
      </c>
      <c r="P7" s="177">
        <v>16</v>
      </c>
      <c r="Q7" s="81"/>
      <c r="R7" s="82"/>
      <c r="S7" s="82"/>
      <c r="T7" s="82"/>
      <c r="U7" s="82"/>
      <c r="V7" s="82"/>
      <c r="W7" s="82"/>
      <c r="X7" s="82"/>
      <c r="Y7" s="82"/>
      <c r="Z7" s="82"/>
    </row>
    <row r="8" spans="1:26" ht="57.75" customHeight="1" thickTop="1" x14ac:dyDescent="0.3">
      <c r="A8" s="239" t="s">
        <v>401</v>
      </c>
      <c r="B8" s="240"/>
      <c r="C8" s="241"/>
      <c r="D8" s="195" t="s">
        <v>110</v>
      </c>
      <c r="E8" s="195" t="s">
        <v>110</v>
      </c>
      <c r="F8" s="195" t="s">
        <v>110</v>
      </c>
      <c r="G8" s="195" t="s">
        <v>110</v>
      </c>
      <c r="H8" s="195" t="s">
        <v>110</v>
      </c>
      <c r="I8" s="197">
        <f>SUM(I9+I33+I39+I55+I59+I63)</f>
        <v>183829.69999999998</v>
      </c>
      <c r="J8" s="197">
        <f>SUM(J9+J33+J39+J55+J59+J63)</f>
        <v>182517.5</v>
      </c>
      <c r="K8" s="197">
        <f>SUM(K9+K33+K39+K55+K59+K63)</f>
        <v>179836.61000000002</v>
      </c>
      <c r="L8" s="197">
        <f>(K8/I8)*100</f>
        <v>97.827831955336947</v>
      </c>
      <c r="M8" s="197">
        <f>(K8/J8)*100</f>
        <v>98.531160025750964</v>
      </c>
      <c r="N8" s="197"/>
      <c r="O8" s="197"/>
      <c r="P8" s="197"/>
      <c r="Q8" s="46"/>
      <c r="R8" s="44"/>
      <c r="S8" s="44"/>
      <c r="T8" s="44"/>
      <c r="U8" s="44"/>
      <c r="V8" s="44"/>
      <c r="W8" s="44"/>
      <c r="X8" s="44"/>
      <c r="Y8" s="44"/>
      <c r="Z8" s="44"/>
    </row>
    <row r="9" spans="1:26" ht="409.5" customHeight="1" x14ac:dyDescent="0.3">
      <c r="A9" s="102" t="s">
        <v>15</v>
      </c>
      <c r="B9" s="103" t="s">
        <v>16</v>
      </c>
      <c r="C9" s="104" t="s">
        <v>17</v>
      </c>
      <c r="D9" s="105" t="s">
        <v>110</v>
      </c>
      <c r="E9" s="105" t="s">
        <v>110</v>
      </c>
      <c r="F9" s="105" t="s">
        <v>110</v>
      </c>
      <c r="G9" s="105" t="s">
        <v>110</v>
      </c>
      <c r="H9" s="105" t="s">
        <v>110</v>
      </c>
      <c r="I9" s="198">
        <f>SUM(I10:I32)</f>
        <v>86198.900000000009</v>
      </c>
      <c r="J9" s="198">
        <f>SUM(J10:J32)</f>
        <v>85981.6</v>
      </c>
      <c r="K9" s="198">
        <f>SUM(K10:K32)</f>
        <v>82815.100000000006</v>
      </c>
      <c r="L9" s="199">
        <f>(K9/I9)*100</f>
        <v>96.074427863928662</v>
      </c>
      <c r="M9" s="199">
        <f>(K9/J9)*100</f>
        <v>96.317235315462852</v>
      </c>
      <c r="N9" s="106"/>
      <c r="O9" s="106"/>
      <c r="P9" s="106"/>
      <c r="Q9" s="46"/>
      <c r="R9" s="44"/>
      <c r="S9" s="44"/>
      <c r="T9" s="44"/>
      <c r="U9" s="44"/>
      <c r="V9" s="44"/>
      <c r="W9" s="44"/>
      <c r="X9" s="44"/>
      <c r="Y9" s="44"/>
      <c r="Z9" s="44"/>
    </row>
    <row r="10" spans="1:26" ht="102.75" customHeight="1" x14ac:dyDescent="0.3">
      <c r="A10" s="40" t="s">
        <v>19</v>
      </c>
      <c r="B10" s="54" t="s">
        <v>20</v>
      </c>
      <c r="C10" s="54" t="s">
        <v>18</v>
      </c>
      <c r="D10" s="42"/>
      <c r="E10" s="62">
        <v>45292</v>
      </c>
      <c r="F10" s="62">
        <v>45657</v>
      </c>
      <c r="G10" s="62">
        <v>45292</v>
      </c>
      <c r="H10" s="62">
        <v>45657</v>
      </c>
      <c r="I10" s="200">
        <v>593</v>
      </c>
      <c r="J10" s="200">
        <v>593</v>
      </c>
      <c r="K10" s="200">
        <v>434.2</v>
      </c>
      <c r="L10" s="149">
        <f>(K10/I10)*100</f>
        <v>73.22091062394604</v>
      </c>
      <c r="M10" s="149">
        <f>(K10/J10)*100</f>
        <v>73.22091062394604</v>
      </c>
      <c r="N10" s="42"/>
      <c r="O10" s="42"/>
      <c r="P10" s="42"/>
      <c r="Q10" s="46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89.25" customHeight="1" x14ac:dyDescent="0.3">
      <c r="A11" s="42" t="s">
        <v>21</v>
      </c>
      <c r="B11" s="61" t="s">
        <v>22</v>
      </c>
      <c r="C11" s="53" t="s">
        <v>18</v>
      </c>
      <c r="D11" s="42"/>
      <c r="E11" s="62">
        <v>45292</v>
      </c>
      <c r="F11" s="62">
        <v>45657</v>
      </c>
      <c r="G11" s="62">
        <v>45292</v>
      </c>
      <c r="H11" s="62">
        <v>45657</v>
      </c>
      <c r="I11" s="200">
        <v>42490.3</v>
      </c>
      <c r="J11" s="200">
        <v>42273</v>
      </c>
      <c r="K11" s="200">
        <v>40113.17</v>
      </c>
      <c r="L11" s="149">
        <f>(K11/I11)*100</f>
        <v>94.405476073362621</v>
      </c>
      <c r="M11" s="149">
        <f>(K11/J11)*100</f>
        <v>94.890757694036381</v>
      </c>
      <c r="N11" s="42"/>
      <c r="O11" s="42"/>
      <c r="P11" s="42"/>
      <c r="Q11" s="46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28.2" x14ac:dyDescent="0.3">
      <c r="A12" s="235" t="s">
        <v>23</v>
      </c>
      <c r="B12" s="84" t="s">
        <v>24</v>
      </c>
      <c r="C12" s="237" t="s">
        <v>18</v>
      </c>
      <c r="D12" s="235"/>
      <c r="E12" s="247">
        <v>45292</v>
      </c>
      <c r="F12" s="247">
        <v>45657</v>
      </c>
      <c r="G12" s="62">
        <v>45292</v>
      </c>
      <c r="H12" s="62">
        <v>45657</v>
      </c>
      <c r="I12" s="243">
        <v>0</v>
      </c>
      <c r="J12" s="243">
        <v>0</v>
      </c>
      <c r="K12" s="243">
        <v>0</v>
      </c>
      <c r="L12" s="245">
        <v>0</v>
      </c>
      <c r="M12" s="245">
        <v>0</v>
      </c>
      <c r="N12" s="242"/>
      <c r="O12" s="242"/>
      <c r="P12" s="242"/>
      <c r="Q12" s="46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4.25" customHeight="1" x14ac:dyDescent="0.3">
      <c r="A13" s="236"/>
      <c r="B13" s="53" t="s">
        <v>25</v>
      </c>
      <c r="C13" s="238"/>
      <c r="D13" s="236"/>
      <c r="E13" s="248"/>
      <c r="F13" s="248"/>
      <c r="G13" s="62">
        <v>45292</v>
      </c>
      <c r="H13" s="62">
        <v>45657</v>
      </c>
      <c r="I13" s="244"/>
      <c r="J13" s="244"/>
      <c r="K13" s="244"/>
      <c r="L13" s="246"/>
      <c r="M13" s="246"/>
      <c r="N13" s="242"/>
      <c r="O13" s="242"/>
      <c r="P13" s="242"/>
      <c r="Q13" s="46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87" customHeight="1" x14ac:dyDescent="0.3">
      <c r="A14" s="42" t="s">
        <v>26</v>
      </c>
      <c r="B14" s="61" t="s">
        <v>27</v>
      </c>
      <c r="C14" s="53" t="s">
        <v>18</v>
      </c>
      <c r="D14" s="42"/>
      <c r="E14" s="62">
        <v>45292</v>
      </c>
      <c r="F14" s="62">
        <v>45657</v>
      </c>
      <c r="G14" s="62">
        <v>45292</v>
      </c>
      <c r="H14" s="62">
        <v>45657</v>
      </c>
      <c r="I14" s="200">
        <v>0</v>
      </c>
      <c r="J14" s="200">
        <v>0</v>
      </c>
      <c r="K14" s="200">
        <v>0</v>
      </c>
      <c r="L14" s="63">
        <v>0</v>
      </c>
      <c r="M14" s="63">
        <v>0</v>
      </c>
      <c r="N14" s="42"/>
      <c r="O14" s="42"/>
      <c r="P14" s="42"/>
      <c r="Q14" s="46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86.25" customHeight="1" x14ac:dyDescent="0.3">
      <c r="A15" s="42" t="s">
        <v>28</v>
      </c>
      <c r="B15" s="61" t="s">
        <v>29</v>
      </c>
      <c r="C15" s="61" t="s">
        <v>18</v>
      </c>
      <c r="D15" s="42"/>
      <c r="E15" s="62">
        <v>45292</v>
      </c>
      <c r="F15" s="62">
        <v>45657</v>
      </c>
      <c r="G15" s="62">
        <v>45292</v>
      </c>
      <c r="H15" s="62">
        <v>45657</v>
      </c>
      <c r="I15" s="200">
        <v>0</v>
      </c>
      <c r="J15" s="200">
        <v>0</v>
      </c>
      <c r="K15" s="200">
        <v>0</v>
      </c>
      <c r="L15" s="63">
        <v>0</v>
      </c>
      <c r="M15" s="63">
        <v>0</v>
      </c>
      <c r="N15" s="42"/>
      <c r="O15" s="42"/>
      <c r="P15" s="42"/>
      <c r="Q15" s="46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05.75" customHeight="1" x14ac:dyDescent="0.3">
      <c r="A16" s="42" t="s">
        <v>30</v>
      </c>
      <c r="B16" s="61" t="s">
        <v>31</v>
      </c>
      <c r="C16" s="61" t="s">
        <v>18</v>
      </c>
      <c r="D16" s="42"/>
      <c r="E16" s="62">
        <v>45292</v>
      </c>
      <c r="F16" s="62">
        <v>45657</v>
      </c>
      <c r="G16" s="62">
        <v>45292</v>
      </c>
      <c r="H16" s="62">
        <v>45657</v>
      </c>
      <c r="I16" s="200">
        <v>10294</v>
      </c>
      <c r="J16" s="200">
        <v>10294</v>
      </c>
      <c r="K16" s="200">
        <v>10219</v>
      </c>
      <c r="L16" s="63">
        <f>(K16/I16)*100</f>
        <v>99.271420244802798</v>
      </c>
      <c r="M16" s="63">
        <f>(K16/J16)*100</f>
        <v>99.271420244802798</v>
      </c>
      <c r="N16" s="42"/>
      <c r="O16" s="42"/>
      <c r="P16" s="42"/>
      <c r="Q16" s="46"/>
      <c r="R16" s="44"/>
      <c r="S16" s="44"/>
      <c r="T16" s="44"/>
      <c r="U16" s="44"/>
      <c r="V16" s="44"/>
      <c r="W16" s="44"/>
      <c r="X16" s="44"/>
      <c r="Y16" s="44"/>
      <c r="Z16" s="44"/>
    </row>
    <row r="17" spans="1:27" ht="79.5" customHeight="1" x14ac:dyDescent="0.3">
      <c r="A17" s="42" t="s">
        <v>32</v>
      </c>
      <c r="B17" s="61" t="s">
        <v>33</v>
      </c>
      <c r="C17" s="61" t="s">
        <v>18</v>
      </c>
      <c r="D17" s="42"/>
      <c r="E17" s="62">
        <v>45292</v>
      </c>
      <c r="F17" s="62">
        <v>45657</v>
      </c>
      <c r="G17" s="62">
        <v>45292</v>
      </c>
      <c r="H17" s="62">
        <v>45657</v>
      </c>
      <c r="I17" s="200">
        <v>0</v>
      </c>
      <c r="J17" s="200">
        <v>0</v>
      </c>
      <c r="K17" s="200">
        <v>0</v>
      </c>
      <c r="L17" s="63">
        <v>0</v>
      </c>
      <c r="M17" s="63">
        <v>0</v>
      </c>
      <c r="N17" s="42"/>
      <c r="O17" s="42"/>
      <c r="P17" s="42"/>
      <c r="Q17" s="46"/>
      <c r="R17" s="44"/>
      <c r="S17" s="44"/>
      <c r="T17" s="44"/>
      <c r="U17" s="44"/>
      <c r="V17" s="44"/>
      <c r="W17" s="44"/>
      <c r="X17" s="44"/>
      <c r="Y17" s="44"/>
      <c r="Z17" s="44"/>
    </row>
    <row r="18" spans="1:27" ht="74.25" customHeight="1" x14ac:dyDescent="0.3">
      <c r="A18" s="40" t="s">
        <v>34</v>
      </c>
      <c r="B18" s="61" t="s">
        <v>35</v>
      </c>
      <c r="C18" s="61" t="s">
        <v>18</v>
      </c>
      <c r="D18" s="42"/>
      <c r="E18" s="62">
        <v>45292</v>
      </c>
      <c r="F18" s="62">
        <v>45657</v>
      </c>
      <c r="G18" s="62">
        <v>45292</v>
      </c>
      <c r="H18" s="62">
        <v>45657</v>
      </c>
      <c r="I18" s="200">
        <v>100</v>
      </c>
      <c r="J18" s="200">
        <v>100</v>
      </c>
      <c r="K18" s="200">
        <v>66.569999999999993</v>
      </c>
      <c r="L18" s="63">
        <f>(K18/I18)*100</f>
        <v>66.569999999999993</v>
      </c>
      <c r="M18" s="63">
        <f t="shared" ref="M18:M21" si="0">(K18/J18)*100</f>
        <v>66.569999999999993</v>
      </c>
      <c r="N18" s="42"/>
      <c r="O18" s="42"/>
      <c r="P18" s="42"/>
      <c r="Q18" s="46"/>
      <c r="R18" s="44"/>
      <c r="S18" s="44"/>
      <c r="T18" s="44"/>
      <c r="U18" s="44"/>
      <c r="V18" s="44"/>
      <c r="W18" s="44"/>
      <c r="X18" s="44"/>
      <c r="Y18" s="44"/>
      <c r="Z18" s="44"/>
    </row>
    <row r="19" spans="1:27" ht="101.25" customHeight="1" x14ac:dyDescent="0.3">
      <c r="A19" s="40" t="s">
        <v>36</v>
      </c>
      <c r="B19" s="61" t="s">
        <v>37</v>
      </c>
      <c r="C19" s="61" t="s">
        <v>18</v>
      </c>
      <c r="D19" s="42"/>
      <c r="E19" s="62">
        <v>45292</v>
      </c>
      <c r="F19" s="62">
        <v>45657</v>
      </c>
      <c r="G19" s="62">
        <v>45292</v>
      </c>
      <c r="H19" s="62">
        <v>45657</v>
      </c>
      <c r="I19" s="200">
        <v>0</v>
      </c>
      <c r="J19" s="200">
        <v>0</v>
      </c>
      <c r="K19" s="200">
        <v>0</v>
      </c>
      <c r="L19" s="63">
        <v>0</v>
      </c>
      <c r="M19" s="63">
        <v>0</v>
      </c>
      <c r="N19" s="42"/>
      <c r="O19" s="42"/>
      <c r="P19" s="42"/>
      <c r="Q19" s="46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pans="1:27" ht="129.75" customHeight="1" x14ac:dyDescent="0.3">
      <c r="A20" s="40" t="s">
        <v>38</v>
      </c>
      <c r="B20" s="61" t="s">
        <v>39</v>
      </c>
      <c r="C20" s="61" t="s">
        <v>18</v>
      </c>
      <c r="D20" s="42"/>
      <c r="E20" s="62">
        <v>45292</v>
      </c>
      <c r="F20" s="62">
        <v>45657</v>
      </c>
      <c r="G20" s="62">
        <v>45292</v>
      </c>
      <c r="H20" s="62">
        <v>45657</v>
      </c>
      <c r="I20" s="200">
        <v>11776</v>
      </c>
      <c r="J20" s="200">
        <v>11776</v>
      </c>
      <c r="K20" s="200">
        <v>11651.9</v>
      </c>
      <c r="L20" s="63">
        <f t="shared" ref="L20:L21" si="1">(K20/I20)*100</f>
        <v>98.946161684782609</v>
      </c>
      <c r="M20" s="63">
        <f t="shared" si="0"/>
        <v>98.946161684782609</v>
      </c>
      <c r="N20" s="42"/>
      <c r="O20" s="42"/>
      <c r="P20" s="42"/>
      <c r="Q20" s="46"/>
      <c r="R20" s="44"/>
      <c r="S20" s="44"/>
      <c r="T20" s="44"/>
      <c r="U20" s="44"/>
      <c r="V20" s="44"/>
      <c r="W20" s="44"/>
      <c r="X20" s="44"/>
      <c r="Y20" s="44"/>
      <c r="Z20" s="44"/>
    </row>
    <row r="21" spans="1:27" ht="106.5" customHeight="1" x14ac:dyDescent="0.3">
      <c r="A21" s="40" t="s">
        <v>40</v>
      </c>
      <c r="B21" s="61" t="s">
        <v>41</v>
      </c>
      <c r="C21" s="61" t="s">
        <v>18</v>
      </c>
      <c r="D21" s="42"/>
      <c r="E21" s="62">
        <v>45292</v>
      </c>
      <c r="F21" s="62">
        <v>45657</v>
      </c>
      <c r="G21" s="62">
        <v>45292</v>
      </c>
      <c r="H21" s="62">
        <v>45657</v>
      </c>
      <c r="I21" s="200">
        <v>129</v>
      </c>
      <c r="J21" s="200">
        <v>129</v>
      </c>
      <c r="K21" s="200">
        <v>46.86</v>
      </c>
      <c r="L21" s="63">
        <f t="shared" si="1"/>
        <v>36.325581395348841</v>
      </c>
      <c r="M21" s="63">
        <f t="shared" si="0"/>
        <v>36.325581395348841</v>
      </c>
      <c r="N21" s="42"/>
      <c r="O21" s="42"/>
      <c r="P21" s="42"/>
      <c r="Q21" s="46"/>
      <c r="R21" s="44"/>
      <c r="S21" s="44"/>
      <c r="T21" s="44"/>
      <c r="U21" s="44"/>
      <c r="V21" s="44"/>
      <c r="W21" s="44"/>
      <c r="X21" s="44"/>
      <c r="Y21" s="44"/>
      <c r="Z21" s="44"/>
    </row>
    <row r="22" spans="1:27" ht="28.2" x14ac:dyDescent="0.3">
      <c r="A22" s="243" t="s">
        <v>44</v>
      </c>
      <c r="B22" s="84" t="s">
        <v>42</v>
      </c>
      <c r="C22" s="237" t="s">
        <v>18</v>
      </c>
      <c r="D22" s="235"/>
      <c r="E22" s="247">
        <v>45292</v>
      </c>
      <c r="F22" s="247">
        <v>45657</v>
      </c>
      <c r="G22" s="247">
        <v>45292</v>
      </c>
      <c r="H22" s="247">
        <v>45657</v>
      </c>
      <c r="I22" s="243">
        <v>125</v>
      </c>
      <c r="J22" s="243">
        <v>125</v>
      </c>
      <c r="K22" s="243">
        <v>94.82</v>
      </c>
      <c r="L22" s="245">
        <f>(K22/I22)*100</f>
        <v>75.855999999999995</v>
      </c>
      <c r="M22" s="245">
        <f>(K22/J22)*100</f>
        <v>75.855999999999995</v>
      </c>
      <c r="N22" s="242"/>
      <c r="O22" s="242"/>
      <c r="P22" s="242"/>
      <c r="Q22" s="46"/>
      <c r="R22" s="44"/>
      <c r="S22" s="44"/>
      <c r="T22" s="44"/>
      <c r="U22" s="44"/>
      <c r="V22" s="44"/>
      <c r="W22" s="44"/>
      <c r="X22" s="44"/>
      <c r="Y22" s="44"/>
      <c r="Z22" s="44"/>
    </row>
    <row r="23" spans="1:27" ht="207.75" customHeight="1" x14ac:dyDescent="0.3">
      <c r="A23" s="244"/>
      <c r="B23" s="53" t="s">
        <v>43</v>
      </c>
      <c r="C23" s="238"/>
      <c r="D23" s="236"/>
      <c r="E23" s="248"/>
      <c r="F23" s="248"/>
      <c r="G23" s="248"/>
      <c r="H23" s="248"/>
      <c r="I23" s="244"/>
      <c r="J23" s="244"/>
      <c r="K23" s="244"/>
      <c r="L23" s="246"/>
      <c r="M23" s="246"/>
      <c r="N23" s="242"/>
      <c r="O23" s="242"/>
      <c r="P23" s="242"/>
      <c r="Q23" s="46"/>
      <c r="R23" s="44"/>
      <c r="S23" s="44"/>
      <c r="T23" s="44"/>
      <c r="U23" s="44"/>
      <c r="V23" s="44"/>
      <c r="W23" s="44"/>
      <c r="X23" s="44"/>
      <c r="Y23" s="44"/>
      <c r="Z23" s="44"/>
    </row>
    <row r="24" spans="1:27" ht="83.4" x14ac:dyDescent="0.3">
      <c r="A24" s="40" t="s">
        <v>45</v>
      </c>
      <c r="B24" s="61" t="s">
        <v>46</v>
      </c>
      <c r="C24" s="61" t="s">
        <v>18</v>
      </c>
      <c r="D24" s="42"/>
      <c r="E24" s="62">
        <v>45292</v>
      </c>
      <c r="F24" s="62">
        <v>45657</v>
      </c>
      <c r="G24" s="62">
        <v>45292</v>
      </c>
      <c r="H24" s="62">
        <v>45657</v>
      </c>
      <c r="I24" s="200">
        <v>140</v>
      </c>
      <c r="J24" s="200">
        <v>140</v>
      </c>
      <c r="K24" s="200">
        <v>139.22999999999999</v>
      </c>
      <c r="L24" s="63">
        <f>(K24/I24)*100</f>
        <v>99.449999999999989</v>
      </c>
      <c r="M24" s="63">
        <f>(K24/J24)*100</f>
        <v>99.449999999999989</v>
      </c>
      <c r="N24" s="42"/>
      <c r="O24" s="42"/>
      <c r="P24" s="42"/>
      <c r="Q24" s="46"/>
      <c r="R24" s="44"/>
      <c r="S24" s="44"/>
      <c r="T24" s="44"/>
      <c r="U24" s="44"/>
      <c r="V24" s="44"/>
      <c r="W24" s="44"/>
      <c r="X24" s="44"/>
      <c r="Y24" s="44"/>
      <c r="Z24" s="44"/>
    </row>
    <row r="25" spans="1:27" ht="88.5" customHeight="1" x14ac:dyDescent="0.3">
      <c r="A25" s="40" t="s">
        <v>47</v>
      </c>
      <c r="B25" s="53" t="s">
        <v>48</v>
      </c>
      <c r="C25" s="61" t="s">
        <v>18</v>
      </c>
      <c r="D25" s="42"/>
      <c r="E25" s="62">
        <v>45292</v>
      </c>
      <c r="F25" s="62">
        <v>45657</v>
      </c>
      <c r="G25" s="62">
        <v>45292</v>
      </c>
      <c r="H25" s="62">
        <v>45657</v>
      </c>
      <c r="I25" s="200">
        <v>227</v>
      </c>
      <c r="J25" s="200">
        <v>227</v>
      </c>
      <c r="K25" s="200">
        <v>227</v>
      </c>
      <c r="L25" s="63">
        <f t="shared" ref="L25:L28" si="2">(K25/I25)*100</f>
        <v>100</v>
      </c>
      <c r="M25" s="63">
        <f t="shared" ref="M25:M28" si="3">(K25/J25)*100</f>
        <v>100</v>
      </c>
      <c r="N25" s="42"/>
      <c r="O25" s="42"/>
      <c r="P25" s="42"/>
      <c r="Q25" s="46"/>
      <c r="R25" s="44"/>
      <c r="S25" s="44"/>
      <c r="T25" s="44"/>
      <c r="U25" s="44"/>
      <c r="V25" s="44"/>
      <c r="W25" s="44"/>
      <c r="X25" s="44"/>
      <c r="Y25" s="44"/>
      <c r="Z25" s="44"/>
    </row>
    <row r="26" spans="1:27" ht="69.599999999999994" x14ac:dyDescent="0.3">
      <c r="A26" s="40" t="s">
        <v>50</v>
      </c>
      <c r="B26" s="61" t="s">
        <v>49</v>
      </c>
      <c r="C26" s="61" t="s">
        <v>18</v>
      </c>
      <c r="D26" s="42"/>
      <c r="E26" s="62">
        <v>45292</v>
      </c>
      <c r="F26" s="62">
        <v>45657</v>
      </c>
      <c r="G26" s="62">
        <v>45292</v>
      </c>
      <c r="H26" s="62">
        <v>45657</v>
      </c>
      <c r="I26" s="66">
        <v>15040</v>
      </c>
      <c r="J26" s="66">
        <v>15040</v>
      </c>
      <c r="K26" s="66">
        <v>14925.27</v>
      </c>
      <c r="L26" s="63">
        <f t="shared" si="2"/>
        <v>99.237167553191497</v>
      </c>
      <c r="M26" s="63">
        <f t="shared" si="3"/>
        <v>99.237167553191497</v>
      </c>
      <c r="N26" s="42"/>
      <c r="O26" s="42"/>
      <c r="P26" s="42"/>
      <c r="Q26" s="46"/>
      <c r="R26" s="44"/>
      <c r="S26" s="44"/>
      <c r="T26" s="44"/>
      <c r="U26" s="44"/>
      <c r="V26" s="44"/>
      <c r="W26" s="44"/>
      <c r="X26" s="44"/>
      <c r="Y26" s="44"/>
      <c r="Z26" s="44"/>
    </row>
    <row r="27" spans="1:27" ht="162" customHeight="1" x14ac:dyDescent="0.3">
      <c r="A27" s="40" t="s">
        <v>51</v>
      </c>
      <c r="B27" s="61" t="s">
        <v>52</v>
      </c>
      <c r="C27" s="61" t="s">
        <v>18</v>
      </c>
      <c r="D27" s="42"/>
      <c r="E27" s="62">
        <v>45292</v>
      </c>
      <c r="F27" s="62">
        <v>45657</v>
      </c>
      <c r="G27" s="62">
        <v>45292</v>
      </c>
      <c r="H27" s="62">
        <v>45657</v>
      </c>
      <c r="I27" s="41">
        <v>0</v>
      </c>
      <c r="J27" s="41">
        <v>0</v>
      </c>
      <c r="K27" s="41">
        <v>0</v>
      </c>
      <c r="L27" s="63">
        <v>0</v>
      </c>
      <c r="M27" s="63">
        <v>0</v>
      </c>
      <c r="N27" s="42"/>
      <c r="O27" s="42"/>
      <c r="P27" s="42"/>
      <c r="Q27" s="46"/>
      <c r="R27" s="44"/>
      <c r="S27" s="44"/>
      <c r="T27" s="44"/>
      <c r="U27" s="44"/>
      <c r="V27" s="44"/>
      <c r="W27" s="44"/>
      <c r="X27" s="44"/>
      <c r="Y27" s="44"/>
      <c r="Z27" s="44"/>
    </row>
    <row r="28" spans="1:27" ht="106.5" customHeight="1" x14ac:dyDescent="0.3">
      <c r="A28" s="40" t="s">
        <v>53</v>
      </c>
      <c r="B28" s="61" t="s">
        <v>54</v>
      </c>
      <c r="C28" s="61" t="s">
        <v>18</v>
      </c>
      <c r="D28" s="42"/>
      <c r="E28" s="62">
        <v>45292</v>
      </c>
      <c r="F28" s="62">
        <v>45657</v>
      </c>
      <c r="G28" s="62">
        <v>45292</v>
      </c>
      <c r="H28" s="62">
        <v>45657</v>
      </c>
      <c r="I28" s="41">
        <v>950.1</v>
      </c>
      <c r="J28" s="41">
        <v>950.1</v>
      </c>
      <c r="K28" s="41">
        <v>906.03</v>
      </c>
      <c r="L28" s="63">
        <f t="shared" si="2"/>
        <v>95.361540890432579</v>
      </c>
      <c r="M28" s="63">
        <f t="shared" si="3"/>
        <v>95.361540890432579</v>
      </c>
      <c r="N28" s="42"/>
      <c r="O28" s="42"/>
      <c r="P28" s="42"/>
      <c r="Q28" s="46"/>
      <c r="R28" s="44"/>
      <c r="S28" s="44"/>
      <c r="T28" s="44"/>
      <c r="U28" s="44"/>
      <c r="V28" s="44"/>
      <c r="W28" s="44"/>
      <c r="X28" s="44"/>
      <c r="Y28" s="44"/>
      <c r="Z28" s="44"/>
    </row>
    <row r="29" spans="1:27" ht="104.25" customHeight="1" x14ac:dyDescent="0.3">
      <c r="A29" s="40" t="s">
        <v>55</v>
      </c>
      <c r="B29" s="61" t="s">
        <v>56</v>
      </c>
      <c r="C29" s="61" t="s">
        <v>18</v>
      </c>
      <c r="D29" s="42"/>
      <c r="E29" s="62">
        <v>45292</v>
      </c>
      <c r="F29" s="62">
        <v>45657</v>
      </c>
      <c r="G29" s="62">
        <v>45292</v>
      </c>
      <c r="H29" s="62">
        <v>45657</v>
      </c>
      <c r="I29" s="200">
        <v>84.5</v>
      </c>
      <c r="J29" s="200">
        <v>84.5</v>
      </c>
      <c r="K29" s="200">
        <v>31.05</v>
      </c>
      <c r="L29" s="63">
        <v>31.05</v>
      </c>
      <c r="M29" s="63">
        <f t="shared" ref="M29:M35" si="4">(K29/J29)*100</f>
        <v>36.745562130177518</v>
      </c>
      <c r="N29" s="42"/>
      <c r="O29" s="42"/>
      <c r="P29" s="42"/>
      <c r="Q29" s="46"/>
      <c r="R29" s="44"/>
      <c r="S29" s="44"/>
      <c r="T29" s="44"/>
      <c r="U29" s="44"/>
      <c r="V29" s="44"/>
      <c r="W29" s="44"/>
      <c r="X29" s="44"/>
      <c r="Y29" s="44"/>
      <c r="Z29" s="44"/>
    </row>
    <row r="30" spans="1:27" ht="114.75" customHeight="1" x14ac:dyDescent="0.3">
      <c r="A30" s="40" t="s">
        <v>307</v>
      </c>
      <c r="B30" s="61" t="s">
        <v>308</v>
      </c>
      <c r="C30" s="61" t="s">
        <v>18</v>
      </c>
      <c r="D30" s="42"/>
      <c r="E30" s="62">
        <v>45292</v>
      </c>
      <c r="F30" s="62">
        <v>45657</v>
      </c>
      <c r="G30" s="62">
        <v>45292</v>
      </c>
      <c r="H30" s="62">
        <v>45657</v>
      </c>
      <c r="I30" s="200">
        <v>0</v>
      </c>
      <c r="J30" s="200">
        <v>0</v>
      </c>
      <c r="K30" s="200">
        <v>0</v>
      </c>
      <c r="L30" s="63">
        <v>0</v>
      </c>
      <c r="M30" s="63">
        <v>0</v>
      </c>
      <c r="N30" s="42"/>
      <c r="O30" s="42"/>
      <c r="P30" s="42"/>
      <c r="Q30" s="46"/>
      <c r="R30" s="44"/>
      <c r="S30" s="44"/>
      <c r="T30" s="44"/>
      <c r="U30" s="44"/>
      <c r="V30" s="44"/>
      <c r="W30" s="44"/>
      <c r="X30" s="44"/>
      <c r="Y30" s="44"/>
      <c r="Z30" s="44"/>
    </row>
    <row r="31" spans="1:27" ht="84.75" customHeight="1" x14ac:dyDescent="0.3">
      <c r="A31" s="40" t="s">
        <v>364</v>
      </c>
      <c r="B31" s="61" t="s">
        <v>365</v>
      </c>
      <c r="C31" s="61" t="s">
        <v>18</v>
      </c>
      <c r="D31" s="42"/>
      <c r="E31" s="62">
        <v>45292</v>
      </c>
      <c r="F31" s="62">
        <v>45657</v>
      </c>
      <c r="G31" s="62">
        <v>45292</v>
      </c>
      <c r="H31" s="62">
        <v>45657</v>
      </c>
      <c r="I31" s="200">
        <v>0</v>
      </c>
      <c r="J31" s="200">
        <v>0</v>
      </c>
      <c r="K31" s="200">
        <v>0</v>
      </c>
      <c r="L31" s="63">
        <v>0</v>
      </c>
      <c r="M31" s="63">
        <v>0</v>
      </c>
      <c r="N31" s="42"/>
      <c r="O31" s="42"/>
      <c r="P31" s="42"/>
      <c r="Q31" s="46"/>
      <c r="R31" s="44"/>
      <c r="S31" s="44"/>
      <c r="T31" s="44"/>
      <c r="U31" s="44"/>
      <c r="V31" s="44"/>
      <c r="W31" s="44"/>
      <c r="X31" s="44"/>
      <c r="Y31" s="44"/>
      <c r="Z31" s="44"/>
    </row>
    <row r="32" spans="1:27" ht="42" customHeight="1" x14ac:dyDescent="0.3">
      <c r="A32" s="40" t="s">
        <v>367</v>
      </c>
      <c r="B32" s="60" t="s">
        <v>368</v>
      </c>
      <c r="C32" s="61" t="s">
        <v>18</v>
      </c>
      <c r="D32" s="42"/>
      <c r="E32" s="62">
        <v>45292</v>
      </c>
      <c r="F32" s="62">
        <v>45657</v>
      </c>
      <c r="G32" s="62">
        <v>45292</v>
      </c>
      <c r="H32" s="62">
        <v>45657</v>
      </c>
      <c r="I32" s="200">
        <v>4250</v>
      </c>
      <c r="J32" s="200">
        <v>4250</v>
      </c>
      <c r="K32" s="200">
        <v>3960</v>
      </c>
      <c r="L32" s="63">
        <f t="shared" ref="L32:L33" si="5">(K32/I32)*100</f>
        <v>93.17647058823529</v>
      </c>
      <c r="M32" s="63">
        <f t="shared" si="4"/>
        <v>93.17647058823529</v>
      </c>
      <c r="N32" s="42"/>
      <c r="O32" s="42"/>
      <c r="P32" s="42"/>
      <c r="Q32" s="46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55.8" x14ac:dyDescent="0.3">
      <c r="A33" s="107" t="s">
        <v>57</v>
      </c>
      <c r="B33" s="108" t="s">
        <v>58</v>
      </c>
      <c r="C33" s="106"/>
      <c r="D33" s="105" t="s">
        <v>110</v>
      </c>
      <c r="E33" s="105" t="s">
        <v>110</v>
      </c>
      <c r="F33" s="105" t="s">
        <v>110</v>
      </c>
      <c r="G33" s="105" t="s">
        <v>110</v>
      </c>
      <c r="H33" s="105" t="s">
        <v>110</v>
      </c>
      <c r="I33" s="201">
        <f>SUM(I34:I38)</f>
        <v>62199.1</v>
      </c>
      <c r="J33" s="201">
        <f>SUM(J34:J38)</f>
        <v>61011.1</v>
      </c>
      <c r="K33" s="201">
        <f>SUM(K34:K38)</f>
        <v>62475.409999999996</v>
      </c>
      <c r="L33" s="202">
        <f t="shared" si="5"/>
        <v>100.44423472365355</v>
      </c>
      <c r="M33" s="202">
        <f t="shared" si="4"/>
        <v>102.40007146240602</v>
      </c>
      <c r="N33" s="106"/>
      <c r="O33" s="106"/>
      <c r="P33" s="106"/>
      <c r="Q33" s="46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00.5" customHeight="1" x14ac:dyDescent="0.3">
      <c r="A34" s="40" t="s">
        <v>59</v>
      </c>
      <c r="B34" s="61" t="s">
        <v>60</v>
      </c>
      <c r="C34" s="61" t="s">
        <v>18</v>
      </c>
      <c r="D34" s="42"/>
      <c r="E34" s="62">
        <v>45292</v>
      </c>
      <c r="F34" s="62">
        <v>45657</v>
      </c>
      <c r="G34" s="62">
        <v>45292</v>
      </c>
      <c r="H34" s="62">
        <v>45657</v>
      </c>
      <c r="I34" s="39">
        <v>1034.0999999999999</v>
      </c>
      <c r="J34" s="39">
        <v>1034.0999999999999</v>
      </c>
      <c r="K34" s="39">
        <v>337.21</v>
      </c>
      <c r="L34" s="63">
        <f t="shared" ref="L34:L35" si="6">(K34/I34)*100</f>
        <v>32.609032008509814</v>
      </c>
      <c r="M34" s="63">
        <f t="shared" si="4"/>
        <v>32.609032008509814</v>
      </c>
      <c r="N34" s="42"/>
      <c r="O34" s="42"/>
      <c r="P34" s="42"/>
      <c r="Q34" s="46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93.75" customHeight="1" x14ac:dyDescent="0.3">
      <c r="A35" s="40" t="s">
        <v>62</v>
      </c>
      <c r="B35" s="61" t="s">
        <v>61</v>
      </c>
      <c r="C35" s="61" t="s">
        <v>18</v>
      </c>
      <c r="D35" s="42"/>
      <c r="E35" s="62">
        <v>45292</v>
      </c>
      <c r="F35" s="62">
        <v>45657</v>
      </c>
      <c r="G35" s="62">
        <v>45292</v>
      </c>
      <c r="H35" s="62">
        <v>45657</v>
      </c>
      <c r="I35" s="39">
        <v>61165</v>
      </c>
      <c r="J35" s="39">
        <v>59977</v>
      </c>
      <c r="K35" s="39">
        <v>62138.2</v>
      </c>
      <c r="L35" s="63">
        <f t="shared" si="6"/>
        <v>101.59110602468731</v>
      </c>
      <c r="M35" s="63">
        <f t="shared" si="4"/>
        <v>103.60338129616353</v>
      </c>
      <c r="N35" s="42"/>
      <c r="O35" s="42"/>
      <c r="P35" s="42"/>
      <c r="Q35" s="46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4.5" customHeight="1" x14ac:dyDescent="0.3">
      <c r="A36" s="40" t="s">
        <v>300</v>
      </c>
      <c r="B36" s="85" t="s">
        <v>374</v>
      </c>
      <c r="C36" s="61" t="s">
        <v>373</v>
      </c>
      <c r="D36" s="42"/>
      <c r="E36" s="62">
        <v>45292</v>
      </c>
      <c r="F36" s="62">
        <v>45657</v>
      </c>
      <c r="G36" s="62">
        <v>45292</v>
      </c>
      <c r="H36" s="62">
        <v>45657</v>
      </c>
      <c r="I36" s="39">
        <v>0</v>
      </c>
      <c r="J36" s="39">
        <v>0</v>
      </c>
      <c r="K36" s="39">
        <v>0</v>
      </c>
      <c r="L36" s="63">
        <v>0</v>
      </c>
      <c r="M36" s="63">
        <v>0</v>
      </c>
      <c r="N36" s="42"/>
      <c r="O36" s="42"/>
      <c r="P36" s="42"/>
      <c r="Q36" s="46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11.75" hidden="1" customHeight="1" x14ac:dyDescent="0.3">
      <c r="A37" s="40" t="s">
        <v>310</v>
      </c>
      <c r="B37" s="61" t="s">
        <v>311</v>
      </c>
      <c r="C37" s="61" t="s">
        <v>297</v>
      </c>
      <c r="D37" s="42"/>
      <c r="E37" s="62">
        <v>45292</v>
      </c>
      <c r="F37" s="62">
        <v>45657</v>
      </c>
      <c r="G37" s="62">
        <v>45292</v>
      </c>
      <c r="H37" s="62">
        <v>45657</v>
      </c>
      <c r="I37" s="39"/>
      <c r="J37" s="39"/>
      <c r="K37" s="39"/>
      <c r="L37" s="63"/>
      <c r="M37" s="63"/>
      <c r="N37" s="42"/>
      <c r="O37" s="42"/>
      <c r="P37" s="42"/>
      <c r="Q37" s="46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2" customHeight="1" x14ac:dyDescent="0.3">
      <c r="A38" s="40" t="s">
        <v>63</v>
      </c>
      <c r="B38" s="61" t="s">
        <v>375</v>
      </c>
      <c r="C38" s="61" t="s">
        <v>18</v>
      </c>
      <c r="D38" s="42"/>
      <c r="E38" s="62">
        <v>45292</v>
      </c>
      <c r="F38" s="62">
        <v>45657</v>
      </c>
      <c r="G38" s="62">
        <v>45292</v>
      </c>
      <c r="H38" s="62">
        <v>45657</v>
      </c>
      <c r="I38" s="39">
        <v>0</v>
      </c>
      <c r="J38" s="39">
        <v>0</v>
      </c>
      <c r="K38" s="39">
        <v>0</v>
      </c>
      <c r="L38" s="63">
        <v>0</v>
      </c>
      <c r="M38" s="63">
        <v>0</v>
      </c>
      <c r="N38" s="42"/>
      <c r="O38" s="42"/>
      <c r="P38" s="42"/>
      <c r="Q38" s="46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55.8" x14ac:dyDescent="0.3">
      <c r="A39" s="107" t="s">
        <v>65</v>
      </c>
      <c r="B39" s="108" t="s">
        <v>64</v>
      </c>
      <c r="C39" s="109" t="s">
        <v>18</v>
      </c>
      <c r="D39" s="106"/>
      <c r="E39" s="105" t="s">
        <v>110</v>
      </c>
      <c r="F39" s="105" t="s">
        <v>110</v>
      </c>
      <c r="G39" s="105" t="s">
        <v>110</v>
      </c>
      <c r="H39" s="105" t="s">
        <v>110</v>
      </c>
      <c r="I39" s="201">
        <f>SUM(I40:I53)</f>
        <v>21490.400000000001</v>
      </c>
      <c r="J39" s="201">
        <f>SUM(J40:J53)</f>
        <v>21490.400000000001</v>
      </c>
      <c r="K39" s="201">
        <f>SUM(K40:K53)</f>
        <v>20511.7</v>
      </c>
      <c r="L39" s="199">
        <f>(K39/I39)*100</f>
        <v>95.445873506309781</v>
      </c>
      <c r="M39" s="199">
        <f>(K39/J39)*100</f>
        <v>95.445873506309781</v>
      </c>
      <c r="N39" s="106"/>
      <c r="O39" s="106"/>
      <c r="P39" s="106"/>
      <c r="Q39" s="46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89.25" customHeight="1" x14ac:dyDescent="0.3">
      <c r="A40" s="86" t="s">
        <v>66</v>
      </c>
      <c r="B40" s="61" t="s">
        <v>67</v>
      </c>
      <c r="C40" s="61" t="s">
        <v>18</v>
      </c>
      <c r="D40" s="42"/>
      <c r="E40" s="62">
        <v>45292</v>
      </c>
      <c r="F40" s="62">
        <v>45657</v>
      </c>
      <c r="G40" s="62">
        <v>45292</v>
      </c>
      <c r="H40" s="62">
        <v>45657</v>
      </c>
      <c r="I40" s="39">
        <v>4174</v>
      </c>
      <c r="J40" s="39">
        <v>4174</v>
      </c>
      <c r="K40" s="39">
        <v>4042.15</v>
      </c>
      <c r="L40" s="149">
        <f t="shared" ref="L40:L49" si="7">(K40/I40)*100</f>
        <v>96.84115955917585</v>
      </c>
      <c r="M40" s="149">
        <f>(K40/J40)*100</f>
        <v>96.84115955917585</v>
      </c>
      <c r="N40" s="42"/>
      <c r="O40" s="42"/>
      <c r="P40" s="42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233.25" customHeight="1" x14ac:dyDescent="0.3">
      <c r="A41" s="86" t="s">
        <v>68</v>
      </c>
      <c r="B41" s="61" t="s">
        <v>69</v>
      </c>
      <c r="C41" s="61" t="s">
        <v>18</v>
      </c>
      <c r="D41" s="42"/>
      <c r="E41" s="62">
        <v>45292</v>
      </c>
      <c r="F41" s="62">
        <v>45657</v>
      </c>
      <c r="G41" s="62">
        <v>45292</v>
      </c>
      <c r="H41" s="62">
        <v>45657</v>
      </c>
      <c r="I41" s="39">
        <v>0</v>
      </c>
      <c r="J41" s="39">
        <v>0</v>
      </c>
      <c r="K41" s="39">
        <v>0</v>
      </c>
      <c r="L41" s="149" t="e">
        <f t="shared" si="7"/>
        <v>#DIV/0!</v>
      </c>
      <c r="M41" s="149" t="e">
        <f t="shared" ref="M41:M49" si="8">(K41/J41)*100</f>
        <v>#DIV/0!</v>
      </c>
      <c r="N41" s="42"/>
      <c r="O41" s="42"/>
      <c r="P41" s="42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95" customHeight="1" x14ac:dyDescent="0.3">
      <c r="A42" s="86" t="s">
        <v>70</v>
      </c>
      <c r="B42" s="53" t="s">
        <v>71</v>
      </c>
      <c r="C42" s="61" t="s">
        <v>18</v>
      </c>
      <c r="D42" s="42"/>
      <c r="E42" s="62">
        <v>45292</v>
      </c>
      <c r="F42" s="62">
        <v>45657</v>
      </c>
      <c r="G42" s="62">
        <v>45292</v>
      </c>
      <c r="H42" s="62">
        <v>45657</v>
      </c>
      <c r="I42" s="39">
        <v>0</v>
      </c>
      <c r="J42" s="39">
        <v>0</v>
      </c>
      <c r="K42" s="39">
        <v>0</v>
      </c>
      <c r="L42" s="149" t="e">
        <f t="shared" si="7"/>
        <v>#DIV/0!</v>
      </c>
      <c r="M42" s="149" t="e">
        <f t="shared" si="8"/>
        <v>#DIV/0!</v>
      </c>
      <c r="N42" s="42"/>
      <c r="O42" s="42"/>
      <c r="P42" s="42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43.25" customHeight="1" x14ac:dyDescent="0.3">
      <c r="A43" s="86" t="s">
        <v>72</v>
      </c>
      <c r="B43" s="61" t="s">
        <v>73</v>
      </c>
      <c r="C43" s="61" t="s">
        <v>18</v>
      </c>
      <c r="D43" s="42"/>
      <c r="E43" s="62">
        <v>45292</v>
      </c>
      <c r="F43" s="62">
        <v>45657</v>
      </c>
      <c r="G43" s="62">
        <v>45292</v>
      </c>
      <c r="H43" s="62">
        <v>45657</v>
      </c>
      <c r="I43" s="39">
        <v>0</v>
      </c>
      <c r="J43" s="39">
        <v>0</v>
      </c>
      <c r="K43" s="39">
        <v>0</v>
      </c>
      <c r="L43" s="149">
        <v>0</v>
      </c>
      <c r="M43" s="149">
        <v>0</v>
      </c>
      <c r="N43" s="42"/>
      <c r="O43" s="42"/>
      <c r="P43" s="42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65.75" customHeight="1" x14ac:dyDescent="0.3">
      <c r="A44" s="86" t="s">
        <v>75</v>
      </c>
      <c r="B44" s="61" t="s">
        <v>74</v>
      </c>
      <c r="C44" s="61" t="s">
        <v>18</v>
      </c>
      <c r="D44" s="42"/>
      <c r="E44" s="62">
        <v>45292</v>
      </c>
      <c r="F44" s="62">
        <v>45657</v>
      </c>
      <c r="G44" s="62">
        <v>45292</v>
      </c>
      <c r="H44" s="62">
        <v>45657</v>
      </c>
      <c r="I44" s="39">
        <v>1998</v>
      </c>
      <c r="J44" s="39">
        <v>1998</v>
      </c>
      <c r="K44" s="39">
        <v>1913.86</v>
      </c>
      <c r="L44" s="149">
        <f t="shared" si="7"/>
        <v>95.788788788788779</v>
      </c>
      <c r="M44" s="149">
        <f t="shared" si="8"/>
        <v>95.788788788788779</v>
      </c>
      <c r="N44" s="42"/>
      <c r="O44" s="42"/>
      <c r="P44" s="42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46.25" customHeight="1" x14ac:dyDescent="0.3">
      <c r="A45" s="86" t="s">
        <v>301</v>
      </c>
      <c r="B45" s="61" t="s">
        <v>302</v>
      </c>
      <c r="C45" s="61" t="s">
        <v>18</v>
      </c>
      <c r="D45" s="42"/>
      <c r="E45" s="62">
        <v>45292</v>
      </c>
      <c r="F45" s="62">
        <v>45657</v>
      </c>
      <c r="G45" s="62">
        <v>45292</v>
      </c>
      <c r="H45" s="62">
        <v>45657</v>
      </c>
      <c r="I45" s="39">
        <v>457</v>
      </c>
      <c r="J45" s="39">
        <v>457</v>
      </c>
      <c r="K45" s="39">
        <v>380</v>
      </c>
      <c r="L45" s="149">
        <f t="shared" si="7"/>
        <v>83.150984682713343</v>
      </c>
      <c r="M45" s="149">
        <f t="shared" si="8"/>
        <v>83.150984682713343</v>
      </c>
      <c r="N45" s="42"/>
      <c r="O45" s="42"/>
      <c r="P45" s="42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03.5" customHeight="1" x14ac:dyDescent="0.3">
      <c r="A46" s="86" t="s">
        <v>335</v>
      </c>
      <c r="B46" s="61" t="s">
        <v>336</v>
      </c>
      <c r="C46" s="61" t="s">
        <v>18</v>
      </c>
      <c r="D46" s="42"/>
      <c r="E46" s="62">
        <v>45292</v>
      </c>
      <c r="F46" s="62">
        <v>45657</v>
      </c>
      <c r="G46" s="62">
        <v>45292</v>
      </c>
      <c r="H46" s="62">
        <v>45657</v>
      </c>
      <c r="I46" s="39">
        <v>0</v>
      </c>
      <c r="J46" s="39">
        <v>0</v>
      </c>
      <c r="K46" s="39">
        <v>0</v>
      </c>
      <c r="L46" s="149">
        <v>0</v>
      </c>
      <c r="M46" s="149">
        <v>0</v>
      </c>
      <c r="N46" s="42"/>
      <c r="O46" s="42"/>
      <c r="P46" s="42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78" customHeight="1" x14ac:dyDescent="0.3">
      <c r="A47" s="86" t="s">
        <v>77</v>
      </c>
      <c r="B47" s="53" t="s">
        <v>76</v>
      </c>
      <c r="C47" s="61" t="s">
        <v>18</v>
      </c>
      <c r="D47" s="42"/>
      <c r="E47" s="62">
        <v>45292</v>
      </c>
      <c r="F47" s="62">
        <v>45657</v>
      </c>
      <c r="G47" s="62">
        <v>45292</v>
      </c>
      <c r="H47" s="62">
        <v>45657</v>
      </c>
      <c r="I47" s="39">
        <v>3807.5</v>
      </c>
      <c r="J47" s="39">
        <v>3807.5</v>
      </c>
      <c r="K47" s="39">
        <v>3513.08</v>
      </c>
      <c r="L47" s="149">
        <f t="shared" si="7"/>
        <v>92.267367038739323</v>
      </c>
      <c r="M47" s="149">
        <f t="shared" si="8"/>
        <v>92.267367038739323</v>
      </c>
      <c r="N47" s="42"/>
      <c r="O47" s="42"/>
      <c r="P47" s="42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02.75" customHeight="1" x14ac:dyDescent="0.3">
      <c r="A48" s="86" t="s">
        <v>79</v>
      </c>
      <c r="B48" s="61" t="s">
        <v>78</v>
      </c>
      <c r="C48" s="61" t="s">
        <v>18</v>
      </c>
      <c r="D48" s="42"/>
      <c r="E48" s="62">
        <v>45292</v>
      </c>
      <c r="F48" s="62">
        <v>45657</v>
      </c>
      <c r="G48" s="62">
        <v>45292</v>
      </c>
      <c r="H48" s="62">
        <v>45657</v>
      </c>
      <c r="I48" s="39">
        <v>4119.8999999999996</v>
      </c>
      <c r="J48" s="39">
        <v>4119.8999999999996</v>
      </c>
      <c r="K48" s="39">
        <v>3886.54</v>
      </c>
      <c r="L48" s="149">
        <f t="shared" si="7"/>
        <v>94.335784849146833</v>
      </c>
      <c r="M48" s="149">
        <f t="shared" si="8"/>
        <v>94.335784849146833</v>
      </c>
      <c r="N48" s="42"/>
      <c r="O48" s="42"/>
      <c r="P48" s="42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201.75" customHeight="1" x14ac:dyDescent="0.3">
      <c r="A49" s="86" t="s">
        <v>83</v>
      </c>
      <c r="B49" s="61" t="s">
        <v>82</v>
      </c>
      <c r="C49" s="61" t="s">
        <v>18</v>
      </c>
      <c r="D49" s="42"/>
      <c r="E49" s="62">
        <v>45292</v>
      </c>
      <c r="F49" s="62">
        <v>45657</v>
      </c>
      <c r="G49" s="62">
        <v>45292</v>
      </c>
      <c r="H49" s="62">
        <v>45657</v>
      </c>
      <c r="I49" s="39">
        <v>36</v>
      </c>
      <c r="J49" s="39">
        <v>36</v>
      </c>
      <c r="K49" s="39">
        <v>22.18</v>
      </c>
      <c r="L49" s="149">
        <f t="shared" si="7"/>
        <v>61.611111111111107</v>
      </c>
      <c r="M49" s="149">
        <f t="shared" si="8"/>
        <v>61.611111111111107</v>
      </c>
      <c r="N49" s="42"/>
      <c r="O49" s="42"/>
      <c r="P49" s="42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78.75" hidden="1" customHeight="1" x14ac:dyDescent="0.3">
      <c r="A50" s="86" t="s">
        <v>318</v>
      </c>
      <c r="B50" s="61" t="s">
        <v>319</v>
      </c>
      <c r="C50" s="61" t="s">
        <v>320</v>
      </c>
      <c r="D50" s="42"/>
      <c r="E50" s="62">
        <v>45292</v>
      </c>
      <c r="F50" s="62">
        <v>45657</v>
      </c>
      <c r="G50" s="62">
        <v>45292</v>
      </c>
      <c r="H50" s="62">
        <v>45657</v>
      </c>
      <c r="I50" s="39"/>
      <c r="J50" s="39"/>
      <c r="K50" s="39"/>
      <c r="L50" s="63"/>
      <c r="M50" s="63"/>
      <c r="N50" s="42"/>
      <c r="O50" s="42"/>
      <c r="P50" s="42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78.75" hidden="1" customHeight="1" x14ac:dyDescent="0.3">
      <c r="A51" s="86" t="s">
        <v>321</v>
      </c>
      <c r="B51" s="61" t="s">
        <v>322</v>
      </c>
      <c r="C51" s="61" t="s">
        <v>320</v>
      </c>
      <c r="D51" s="42"/>
      <c r="E51" s="62">
        <v>45292</v>
      </c>
      <c r="F51" s="62">
        <v>45657</v>
      </c>
      <c r="G51" s="62">
        <v>45292</v>
      </c>
      <c r="H51" s="62">
        <v>45657</v>
      </c>
      <c r="I51" s="39"/>
      <c r="J51" s="39"/>
      <c r="K51" s="39"/>
      <c r="L51" s="63"/>
      <c r="M51" s="63"/>
      <c r="N51" s="42"/>
      <c r="O51" s="42"/>
      <c r="P51" s="42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81" customHeight="1" x14ac:dyDescent="0.3">
      <c r="A52" s="86" t="s">
        <v>85</v>
      </c>
      <c r="B52" s="53" t="s">
        <v>84</v>
      </c>
      <c r="C52" s="61" t="s">
        <v>18</v>
      </c>
      <c r="D52" s="42"/>
      <c r="E52" s="62">
        <v>45292</v>
      </c>
      <c r="F52" s="62">
        <v>45657</v>
      </c>
      <c r="G52" s="62">
        <v>45292</v>
      </c>
      <c r="H52" s="62">
        <v>45657</v>
      </c>
      <c r="I52" s="39">
        <v>5591</v>
      </c>
      <c r="J52" s="39">
        <v>5591</v>
      </c>
      <c r="K52" s="39">
        <v>5447.27</v>
      </c>
      <c r="L52" s="63">
        <f>(K52/I52)*100</f>
        <v>97.429261312824195</v>
      </c>
      <c r="M52" s="63">
        <f>(K52/J52)*100</f>
        <v>97.429261312824195</v>
      </c>
      <c r="N52" s="42"/>
      <c r="O52" s="42"/>
      <c r="P52" s="42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72.75" customHeight="1" x14ac:dyDescent="0.3">
      <c r="A53" s="86" t="s">
        <v>86</v>
      </c>
      <c r="B53" s="61" t="s">
        <v>87</v>
      </c>
      <c r="C53" s="61" t="s">
        <v>18</v>
      </c>
      <c r="D53" s="42"/>
      <c r="E53" s="62">
        <v>45292</v>
      </c>
      <c r="F53" s="62">
        <v>45657</v>
      </c>
      <c r="G53" s="62">
        <v>45292</v>
      </c>
      <c r="H53" s="62">
        <v>45657</v>
      </c>
      <c r="I53" s="39">
        <v>1307</v>
      </c>
      <c r="J53" s="39">
        <v>1307</v>
      </c>
      <c r="K53" s="39">
        <v>1306.6199999999999</v>
      </c>
      <c r="L53" s="63">
        <f>(K53/I53)*100</f>
        <v>99.970925784238702</v>
      </c>
      <c r="M53" s="63">
        <f>(K53/J53)*100</f>
        <v>99.970925784238702</v>
      </c>
      <c r="N53" s="42"/>
      <c r="O53" s="42"/>
      <c r="P53" s="42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219" hidden="1" customHeight="1" x14ac:dyDescent="0.3">
      <c r="A54" s="86" t="s">
        <v>323</v>
      </c>
      <c r="B54" s="61" t="s">
        <v>324</v>
      </c>
      <c r="C54" s="61" t="s">
        <v>325</v>
      </c>
      <c r="D54" s="42"/>
      <c r="E54" s="62">
        <v>43466</v>
      </c>
      <c r="F54" s="62">
        <v>43830</v>
      </c>
      <c r="G54" s="62">
        <v>43466</v>
      </c>
      <c r="H54" s="62">
        <v>43830</v>
      </c>
      <c r="I54" s="39"/>
      <c r="J54" s="39"/>
      <c r="K54" s="39"/>
      <c r="L54" s="63"/>
      <c r="M54" s="63"/>
      <c r="N54" s="42"/>
      <c r="O54" s="42"/>
      <c r="P54" s="42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11" x14ac:dyDescent="0.3">
      <c r="A55" s="107" t="s">
        <v>89</v>
      </c>
      <c r="B55" s="108" t="s">
        <v>88</v>
      </c>
      <c r="C55" s="108" t="s">
        <v>18</v>
      </c>
      <c r="D55" s="106"/>
      <c r="E55" s="110" t="s">
        <v>110</v>
      </c>
      <c r="F55" s="110" t="s">
        <v>110</v>
      </c>
      <c r="G55" s="110" t="s">
        <v>110</v>
      </c>
      <c r="H55" s="110" t="s">
        <v>110</v>
      </c>
      <c r="I55" s="201">
        <f>SUM(I56:I57)</f>
        <v>2555</v>
      </c>
      <c r="J55" s="201">
        <f>SUM(J56:J57)</f>
        <v>2555</v>
      </c>
      <c r="K55" s="201">
        <f>SUM(K56:K57)</f>
        <v>2555</v>
      </c>
      <c r="L55" s="199">
        <f>(K55/I55)*100</f>
        <v>100</v>
      </c>
      <c r="M55" s="199">
        <f t="shared" ref="M55:M57" si="9">(K55/J55)*100</f>
        <v>100</v>
      </c>
      <c r="N55" s="106"/>
      <c r="O55" s="106"/>
      <c r="P55" s="106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282" customHeight="1" x14ac:dyDescent="0.3">
      <c r="A56" s="86" t="s">
        <v>91</v>
      </c>
      <c r="B56" s="53" t="s">
        <v>90</v>
      </c>
      <c r="C56" s="61" t="s">
        <v>18</v>
      </c>
      <c r="D56" s="42"/>
      <c r="E56" s="62">
        <v>45292</v>
      </c>
      <c r="F56" s="62">
        <v>45657</v>
      </c>
      <c r="G56" s="62">
        <v>45292</v>
      </c>
      <c r="H56" s="62">
        <v>45657</v>
      </c>
      <c r="I56" s="39">
        <v>2435</v>
      </c>
      <c r="J56" s="39">
        <v>2435</v>
      </c>
      <c r="K56" s="39">
        <v>2435</v>
      </c>
      <c r="L56" s="149">
        <f>(K56/I56)*100</f>
        <v>100</v>
      </c>
      <c r="M56" s="149">
        <f t="shared" si="9"/>
        <v>100</v>
      </c>
      <c r="N56" s="42"/>
      <c r="O56" s="42"/>
      <c r="P56" s="42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61.25" customHeight="1" x14ac:dyDescent="0.3">
      <c r="A57" s="86" t="s">
        <v>92</v>
      </c>
      <c r="B57" s="61" t="s">
        <v>93</v>
      </c>
      <c r="C57" s="61" t="s">
        <v>18</v>
      </c>
      <c r="D57" s="42"/>
      <c r="E57" s="62">
        <v>45292</v>
      </c>
      <c r="F57" s="62">
        <v>45657</v>
      </c>
      <c r="G57" s="62">
        <v>45292</v>
      </c>
      <c r="H57" s="62">
        <v>45657</v>
      </c>
      <c r="I57" s="39">
        <v>120</v>
      </c>
      <c r="J57" s="39">
        <v>120</v>
      </c>
      <c r="K57" s="39">
        <v>120</v>
      </c>
      <c r="L57" s="149">
        <f>(K57/I57)*100</f>
        <v>100</v>
      </c>
      <c r="M57" s="149">
        <f t="shared" si="9"/>
        <v>100</v>
      </c>
      <c r="N57" s="42"/>
      <c r="O57" s="42"/>
      <c r="P57" s="42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hidden="1" customHeight="1" x14ac:dyDescent="0.3">
      <c r="A58" s="86" t="s">
        <v>298</v>
      </c>
      <c r="B58" s="61" t="s">
        <v>312</v>
      </c>
      <c r="C58" s="61" t="s">
        <v>299</v>
      </c>
      <c r="D58" s="42"/>
      <c r="E58" s="62">
        <v>43082</v>
      </c>
      <c r="F58" s="62">
        <v>43448</v>
      </c>
      <c r="G58" s="62">
        <v>43082</v>
      </c>
      <c r="H58" s="62">
        <v>43448</v>
      </c>
      <c r="I58" s="39"/>
      <c r="J58" s="39"/>
      <c r="K58" s="39"/>
      <c r="L58" s="63"/>
      <c r="M58" s="63"/>
      <c r="N58" s="42"/>
      <c r="O58" s="42"/>
      <c r="P58" s="42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69.599999999999994" x14ac:dyDescent="0.3">
      <c r="A59" s="107" t="s">
        <v>95</v>
      </c>
      <c r="B59" s="108" t="s">
        <v>94</v>
      </c>
      <c r="C59" s="106"/>
      <c r="D59" s="106"/>
      <c r="E59" s="105" t="s">
        <v>110</v>
      </c>
      <c r="F59" s="105" t="s">
        <v>110</v>
      </c>
      <c r="G59" s="105" t="s">
        <v>110</v>
      </c>
      <c r="H59" s="105" t="s">
        <v>110</v>
      </c>
      <c r="I59" s="201">
        <f>I60+I62</f>
        <v>235</v>
      </c>
      <c r="J59" s="201">
        <f t="shared" ref="J59:K59" si="10">J60+J62</f>
        <v>328.1</v>
      </c>
      <c r="K59" s="201">
        <f t="shared" si="10"/>
        <v>328.1</v>
      </c>
      <c r="L59" s="199">
        <f>(K59/I59)*100</f>
        <v>139.61702127659578</v>
      </c>
      <c r="M59" s="199">
        <f>(K59/J59)*100</f>
        <v>100</v>
      </c>
      <c r="N59" s="106"/>
      <c r="O59" s="106"/>
      <c r="P59" s="106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24.8" x14ac:dyDescent="0.3">
      <c r="A60" s="86" t="s">
        <v>97</v>
      </c>
      <c r="B60" s="61" t="s">
        <v>96</v>
      </c>
      <c r="C60" s="42"/>
      <c r="D60" s="42"/>
      <c r="E60" s="62">
        <v>45292</v>
      </c>
      <c r="F60" s="62">
        <v>45657</v>
      </c>
      <c r="G60" s="62">
        <v>45292</v>
      </c>
      <c r="H60" s="62">
        <v>45657</v>
      </c>
      <c r="I60" s="39">
        <v>235</v>
      </c>
      <c r="J60" s="39">
        <v>235</v>
      </c>
      <c r="K60" s="39">
        <v>235</v>
      </c>
      <c r="L60" s="149">
        <f t="shared" ref="L60:L61" si="11">(K60/I60)*100</f>
        <v>100</v>
      </c>
      <c r="M60" s="149">
        <f t="shared" ref="M60:M62" si="12">(K60/J60)*100</f>
        <v>100</v>
      </c>
      <c r="N60" s="42"/>
      <c r="O60" s="42"/>
      <c r="P60" s="42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0.75" customHeight="1" x14ac:dyDescent="0.3">
      <c r="A61" s="86" t="s">
        <v>313</v>
      </c>
      <c r="B61" s="61" t="s">
        <v>314</v>
      </c>
      <c r="C61" s="42"/>
      <c r="D61" s="42"/>
      <c r="E61" s="62">
        <v>45292</v>
      </c>
      <c r="F61" s="62">
        <v>45657</v>
      </c>
      <c r="G61" s="62">
        <v>45292</v>
      </c>
      <c r="H61" s="62">
        <v>45657</v>
      </c>
      <c r="I61" s="39"/>
      <c r="J61" s="39"/>
      <c r="K61" s="39"/>
      <c r="L61" s="149" t="e">
        <f t="shared" si="11"/>
        <v>#DIV/0!</v>
      </c>
      <c r="M61" s="149" t="e">
        <f t="shared" si="12"/>
        <v>#DIV/0!</v>
      </c>
      <c r="N61" s="42"/>
      <c r="O61" s="42"/>
      <c r="P61" s="42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24.8" x14ac:dyDescent="0.3">
      <c r="A62" s="86" t="s">
        <v>295</v>
      </c>
      <c r="B62" s="61" t="s">
        <v>296</v>
      </c>
      <c r="C62" s="42"/>
      <c r="D62" s="42"/>
      <c r="E62" s="62">
        <v>45292</v>
      </c>
      <c r="F62" s="62">
        <v>45657</v>
      </c>
      <c r="G62" s="62">
        <v>45292</v>
      </c>
      <c r="H62" s="62">
        <v>45657</v>
      </c>
      <c r="I62" s="39">
        <v>0</v>
      </c>
      <c r="J62" s="39">
        <v>93.1</v>
      </c>
      <c r="K62" s="39">
        <v>93.1</v>
      </c>
      <c r="L62" s="149">
        <v>0</v>
      </c>
      <c r="M62" s="149">
        <f t="shared" si="12"/>
        <v>100</v>
      </c>
      <c r="N62" s="42"/>
      <c r="O62" s="42"/>
      <c r="P62" s="42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69.599999999999994" x14ac:dyDescent="0.3">
      <c r="A63" s="107" t="s">
        <v>99</v>
      </c>
      <c r="B63" s="108" t="s">
        <v>98</v>
      </c>
      <c r="C63" s="106"/>
      <c r="D63" s="106"/>
      <c r="E63" s="106" t="s">
        <v>110</v>
      </c>
      <c r="F63" s="106" t="s">
        <v>110</v>
      </c>
      <c r="G63" s="106" t="s">
        <v>110</v>
      </c>
      <c r="H63" s="106" t="s">
        <v>110</v>
      </c>
      <c r="I63" s="201">
        <f>SUM(I64:I69)</f>
        <v>11151.3</v>
      </c>
      <c r="J63" s="201">
        <f t="shared" ref="J63:K63" si="13">SUM(J64:J69)</f>
        <v>11151.3</v>
      </c>
      <c r="K63" s="201">
        <f t="shared" si="13"/>
        <v>11151.3</v>
      </c>
      <c r="L63" s="199">
        <f>(K63/I63)*100</f>
        <v>100</v>
      </c>
      <c r="M63" s="199">
        <f>(K63/J63)*100</f>
        <v>100</v>
      </c>
      <c r="N63" s="106"/>
      <c r="O63" s="106"/>
      <c r="P63" s="106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05.75" customHeight="1" x14ac:dyDescent="0.3">
      <c r="A64" s="86" t="s">
        <v>101</v>
      </c>
      <c r="B64" s="87" t="s">
        <v>100</v>
      </c>
      <c r="C64" s="42"/>
      <c r="D64" s="42"/>
      <c r="E64" s="62">
        <v>45292</v>
      </c>
      <c r="F64" s="62">
        <v>45657</v>
      </c>
      <c r="G64" s="62">
        <v>45292</v>
      </c>
      <c r="H64" s="62">
        <v>45657</v>
      </c>
      <c r="I64" s="39">
        <v>8502</v>
      </c>
      <c r="J64" s="39">
        <v>8502</v>
      </c>
      <c r="K64" s="39">
        <v>8502</v>
      </c>
      <c r="L64" s="149">
        <f t="shared" ref="L64:L74" si="14">(K64/I64)*100</f>
        <v>100</v>
      </c>
      <c r="M64" s="149">
        <f t="shared" ref="M64:M74" si="15">(K64/J64)*100</f>
        <v>100</v>
      </c>
      <c r="N64" s="42"/>
      <c r="O64" s="42"/>
      <c r="P64" s="42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48.5" customHeight="1" x14ac:dyDescent="0.3">
      <c r="A65" s="86" t="s">
        <v>102</v>
      </c>
      <c r="B65" s="53" t="s">
        <v>103</v>
      </c>
      <c r="C65" s="42"/>
      <c r="D65" s="42"/>
      <c r="E65" s="62">
        <v>45292</v>
      </c>
      <c r="F65" s="62">
        <v>45657</v>
      </c>
      <c r="G65" s="62">
        <v>45292</v>
      </c>
      <c r="H65" s="62">
        <v>45657</v>
      </c>
      <c r="I65" s="39">
        <v>745</v>
      </c>
      <c r="J65" s="39">
        <v>745</v>
      </c>
      <c r="K65" s="39">
        <v>745</v>
      </c>
      <c r="L65" s="149">
        <f t="shared" si="14"/>
        <v>100</v>
      </c>
      <c r="M65" s="149">
        <f t="shared" si="15"/>
        <v>100</v>
      </c>
      <c r="N65" s="42"/>
      <c r="O65" s="42"/>
      <c r="P65" s="42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24.5" customHeight="1" x14ac:dyDescent="0.3">
      <c r="A66" s="86" t="s">
        <v>104</v>
      </c>
      <c r="B66" s="87" t="s">
        <v>105</v>
      </c>
      <c r="C66" s="42"/>
      <c r="D66" s="42"/>
      <c r="E66" s="62">
        <v>45292</v>
      </c>
      <c r="F66" s="62">
        <v>45657</v>
      </c>
      <c r="G66" s="62">
        <v>45292</v>
      </c>
      <c r="H66" s="62">
        <v>45657</v>
      </c>
      <c r="I66" s="39">
        <v>490</v>
      </c>
      <c r="J66" s="39">
        <v>490</v>
      </c>
      <c r="K66" s="39">
        <v>490</v>
      </c>
      <c r="L66" s="149">
        <f t="shared" si="14"/>
        <v>100</v>
      </c>
      <c r="M66" s="149">
        <f t="shared" si="15"/>
        <v>100</v>
      </c>
      <c r="N66" s="42"/>
      <c r="O66" s="42"/>
      <c r="P66" s="42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1.25" customHeight="1" x14ac:dyDescent="0.3">
      <c r="A67" s="86" t="s">
        <v>106</v>
      </c>
      <c r="B67" s="61" t="s">
        <v>107</v>
      </c>
      <c r="C67" s="42"/>
      <c r="D67" s="42"/>
      <c r="E67" s="62">
        <v>45292</v>
      </c>
      <c r="F67" s="62">
        <v>45657</v>
      </c>
      <c r="G67" s="62">
        <v>45292</v>
      </c>
      <c r="H67" s="62">
        <v>45657</v>
      </c>
      <c r="I67" s="39">
        <v>1321</v>
      </c>
      <c r="J67" s="39">
        <v>1321</v>
      </c>
      <c r="K67" s="39">
        <v>1321</v>
      </c>
      <c r="L67" s="149">
        <f t="shared" si="14"/>
        <v>100</v>
      </c>
      <c r="M67" s="149">
        <f t="shared" si="15"/>
        <v>100</v>
      </c>
      <c r="N67" s="42"/>
      <c r="O67" s="42"/>
      <c r="P67" s="42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91.5" customHeight="1" x14ac:dyDescent="0.3">
      <c r="A68" s="43" t="s">
        <v>108</v>
      </c>
      <c r="B68" s="88" t="s">
        <v>109</v>
      </c>
      <c r="C68" s="43"/>
      <c r="D68" s="43"/>
      <c r="E68" s="62">
        <v>45292</v>
      </c>
      <c r="F68" s="62">
        <v>45657</v>
      </c>
      <c r="G68" s="62">
        <v>45292</v>
      </c>
      <c r="H68" s="62">
        <v>45657</v>
      </c>
      <c r="I68" s="75">
        <v>1.3</v>
      </c>
      <c r="J68" s="75">
        <v>1.3</v>
      </c>
      <c r="K68" s="75">
        <v>1.3</v>
      </c>
      <c r="L68" s="149">
        <f t="shared" si="14"/>
        <v>100</v>
      </c>
      <c r="M68" s="149">
        <f t="shared" si="15"/>
        <v>100</v>
      </c>
      <c r="N68" s="42"/>
      <c r="O68" s="42"/>
      <c r="P68" s="42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78.5" customHeight="1" x14ac:dyDescent="0.3">
      <c r="A69" s="42" t="s">
        <v>305</v>
      </c>
      <c r="B69" s="54" t="s">
        <v>306</v>
      </c>
      <c r="C69" s="42"/>
      <c r="D69" s="42"/>
      <c r="E69" s="62">
        <v>45292</v>
      </c>
      <c r="F69" s="62">
        <v>45657</v>
      </c>
      <c r="G69" s="62">
        <v>45292</v>
      </c>
      <c r="H69" s="62">
        <v>45657</v>
      </c>
      <c r="I69" s="39">
        <v>92</v>
      </c>
      <c r="J69" s="39">
        <v>92</v>
      </c>
      <c r="K69" s="39">
        <v>92</v>
      </c>
      <c r="L69" s="39">
        <f t="shared" si="14"/>
        <v>100</v>
      </c>
      <c r="M69" s="39">
        <f t="shared" si="15"/>
        <v>100</v>
      </c>
      <c r="N69" s="42"/>
      <c r="O69" s="42"/>
      <c r="P69" s="42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80" hidden="1" x14ac:dyDescent="0.3">
      <c r="A70" s="42" t="s">
        <v>315</v>
      </c>
      <c r="B70" s="54" t="s">
        <v>326</v>
      </c>
      <c r="C70" s="54" t="s">
        <v>327</v>
      </c>
      <c r="D70" s="42"/>
      <c r="E70" s="62">
        <v>43466</v>
      </c>
      <c r="F70" s="62">
        <v>43830</v>
      </c>
      <c r="G70" s="62">
        <v>43466</v>
      </c>
      <c r="H70" s="62">
        <v>43830</v>
      </c>
      <c r="I70" s="42"/>
      <c r="J70" s="42"/>
      <c r="K70" s="42"/>
      <c r="L70" s="42" t="e">
        <f t="shared" si="14"/>
        <v>#DIV/0!</v>
      </c>
      <c r="M70" s="42" t="e">
        <f t="shared" si="15"/>
        <v>#DIV/0!</v>
      </c>
      <c r="N70" s="42"/>
      <c r="O70" s="42"/>
      <c r="P70" s="42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207.6" hidden="1" x14ac:dyDescent="0.3">
      <c r="A71" s="42" t="s">
        <v>316</v>
      </c>
      <c r="B71" s="54" t="s">
        <v>328</v>
      </c>
      <c r="C71" s="54" t="s">
        <v>317</v>
      </c>
      <c r="D71" s="42"/>
      <c r="E71" s="62">
        <v>43466</v>
      </c>
      <c r="F71" s="62">
        <v>43830</v>
      </c>
      <c r="G71" s="62">
        <v>43466</v>
      </c>
      <c r="H71" s="62">
        <v>43830</v>
      </c>
      <c r="I71" s="42"/>
      <c r="J71" s="42"/>
      <c r="K71" s="42"/>
      <c r="L71" s="42" t="e">
        <f t="shared" si="14"/>
        <v>#DIV/0!</v>
      </c>
      <c r="M71" s="42" t="e">
        <f t="shared" si="15"/>
        <v>#DIV/0!</v>
      </c>
      <c r="N71" s="42"/>
      <c r="O71" s="42"/>
      <c r="P71" s="42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24.8" hidden="1" x14ac:dyDescent="0.3">
      <c r="A72" s="42" t="s">
        <v>329</v>
      </c>
      <c r="B72" s="89" t="s">
        <v>332</v>
      </c>
      <c r="C72" s="54" t="s">
        <v>317</v>
      </c>
      <c r="D72" s="42"/>
      <c r="E72" s="62">
        <v>43466</v>
      </c>
      <c r="F72" s="62">
        <v>43830</v>
      </c>
      <c r="G72" s="62">
        <v>43466</v>
      </c>
      <c r="H72" s="62">
        <v>43830</v>
      </c>
      <c r="I72" s="42"/>
      <c r="J72" s="42"/>
      <c r="K72" s="42"/>
      <c r="L72" s="42" t="e">
        <f t="shared" si="14"/>
        <v>#DIV/0!</v>
      </c>
      <c r="M72" s="42" t="e">
        <f t="shared" si="15"/>
        <v>#DIV/0!</v>
      </c>
      <c r="N72" s="42"/>
      <c r="O72" s="42"/>
      <c r="P72" s="42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97.2" hidden="1" x14ac:dyDescent="0.3">
      <c r="A73" s="42" t="s">
        <v>330</v>
      </c>
      <c r="B73" s="54" t="s">
        <v>334</v>
      </c>
      <c r="C73" s="54" t="s">
        <v>317</v>
      </c>
      <c r="D73" s="42"/>
      <c r="E73" s="62">
        <v>43466</v>
      </c>
      <c r="F73" s="62">
        <v>43830</v>
      </c>
      <c r="G73" s="62">
        <v>43466</v>
      </c>
      <c r="H73" s="62">
        <v>43830</v>
      </c>
      <c r="I73" s="42"/>
      <c r="J73" s="42"/>
      <c r="K73" s="42"/>
      <c r="L73" s="42" t="e">
        <f t="shared" si="14"/>
        <v>#DIV/0!</v>
      </c>
      <c r="M73" s="42" t="e">
        <f t="shared" si="15"/>
        <v>#DIV/0!</v>
      </c>
      <c r="N73" s="42"/>
      <c r="O73" s="42"/>
      <c r="P73" s="42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11" hidden="1" x14ac:dyDescent="0.3">
      <c r="A74" s="42" t="s">
        <v>331</v>
      </c>
      <c r="B74" s="54" t="s">
        <v>333</v>
      </c>
      <c r="C74" s="54" t="s">
        <v>317</v>
      </c>
      <c r="D74" s="42"/>
      <c r="E74" s="62">
        <v>43466</v>
      </c>
      <c r="F74" s="62">
        <v>43830</v>
      </c>
      <c r="G74" s="62">
        <v>43466</v>
      </c>
      <c r="H74" s="62">
        <v>43830</v>
      </c>
      <c r="I74" s="42"/>
      <c r="J74" s="42"/>
      <c r="K74" s="42"/>
      <c r="L74" s="42" t="e">
        <f t="shared" si="14"/>
        <v>#DIV/0!</v>
      </c>
      <c r="M74" s="42" t="e">
        <f t="shared" si="15"/>
        <v>#DIV/0!</v>
      </c>
      <c r="N74" s="42"/>
      <c r="O74" s="42"/>
      <c r="P74" s="42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x14ac:dyDescent="0.3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26" x14ac:dyDescent="0.3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26" x14ac:dyDescent="0.3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26" x14ac:dyDescent="0.3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26" x14ac:dyDescent="0.3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26" x14ac:dyDescent="0.3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1:16" x14ac:dyDescent="0.3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1:16" x14ac:dyDescent="0.3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1:16" x14ac:dyDescent="0.3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1:16" x14ac:dyDescent="0.3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</sheetData>
  <mergeCells count="39">
    <mergeCell ref="G22:G23"/>
    <mergeCell ref="H22:H23"/>
    <mergeCell ref="I22:I23"/>
    <mergeCell ref="J22:J23"/>
    <mergeCell ref="M22:M23"/>
    <mergeCell ref="N22:N23"/>
    <mergeCell ref="O22:O23"/>
    <mergeCell ref="P22:P23"/>
    <mergeCell ref="K22:K23"/>
    <mergeCell ref="L22:L23"/>
    <mergeCell ref="A22:A23"/>
    <mergeCell ref="C22:C23"/>
    <mergeCell ref="D22:D23"/>
    <mergeCell ref="E22:E23"/>
    <mergeCell ref="F22:F23"/>
    <mergeCell ref="A12:A13"/>
    <mergeCell ref="C12:C13"/>
    <mergeCell ref="D12:D13"/>
    <mergeCell ref="A8:C8"/>
    <mergeCell ref="P12:P13"/>
    <mergeCell ref="I12:I13"/>
    <mergeCell ref="J12:J13"/>
    <mergeCell ref="K12:K13"/>
    <mergeCell ref="L12:L13"/>
    <mergeCell ref="M12:M13"/>
    <mergeCell ref="N12:N13"/>
    <mergeCell ref="O12:O13"/>
    <mergeCell ref="E12:E13"/>
    <mergeCell ref="F12:F13"/>
    <mergeCell ref="B1:N1"/>
    <mergeCell ref="I5:M5"/>
    <mergeCell ref="E5:F5"/>
    <mergeCell ref="G5:H5"/>
    <mergeCell ref="N5:P5"/>
    <mergeCell ref="A2:P2"/>
    <mergeCell ref="A5:A6"/>
    <mergeCell ref="B5:B6"/>
    <mergeCell ref="C5:C6"/>
    <mergeCell ref="D5:D6"/>
  </mergeCells>
  <pageMargins left="0.59055118110236227" right="0" top="0" bottom="0" header="0.31496062992125984" footer="0.31496062992125984"/>
  <pageSetup paperSize="9" scale="5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8"/>
  <sheetViews>
    <sheetView topLeftCell="A103" zoomScale="115" zoomScaleNormal="115" workbookViewId="0">
      <selection activeCell="B4" sqref="B4:B6"/>
    </sheetView>
  </sheetViews>
  <sheetFormatPr defaultRowHeight="14.4" x14ac:dyDescent="0.3"/>
  <cols>
    <col min="1" max="1" width="7.33203125" customWidth="1"/>
    <col min="2" max="2" width="55" customWidth="1"/>
    <col min="3" max="3" width="13" customWidth="1"/>
    <col min="4" max="4" width="8.109375" customWidth="1"/>
    <col min="5" max="5" width="10.5546875" customWidth="1"/>
    <col min="6" max="6" width="7.44140625" customWidth="1"/>
    <col min="7" max="7" width="7.6640625" customWidth="1"/>
    <col min="8" max="8" width="12" customWidth="1"/>
    <col min="9" max="9" width="9.33203125" customWidth="1"/>
  </cols>
  <sheetData>
    <row r="1" spans="1:12" ht="17.399999999999999" x14ac:dyDescent="0.3">
      <c r="A1" s="271" t="s">
        <v>111</v>
      </c>
      <c r="B1" s="271"/>
      <c r="C1" s="271"/>
      <c r="D1" s="271"/>
      <c r="E1" s="271"/>
      <c r="F1" s="271"/>
      <c r="G1" s="271"/>
      <c r="H1" s="271"/>
      <c r="I1" s="271"/>
      <c r="J1" s="271"/>
      <c r="K1" s="13"/>
      <c r="L1" s="13"/>
    </row>
    <row r="2" spans="1:12" ht="17.399999999999999" x14ac:dyDescent="0.3">
      <c r="A2" s="271" t="s">
        <v>404</v>
      </c>
      <c r="B2" s="271"/>
      <c r="C2" s="271"/>
      <c r="D2" s="271"/>
      <c r="E2" s="271"/>
      <c r="F2" s="271"/>
      <c r="G2" s="271"/>
      <c r="H2" s="271"/>
      <c r="I2" s="205"/>
      <c r="J2" s="205"/>
      <c r="K2" s="13"/>
    </row>
    <row r="3" spans="1:12" ht="15" thickBot="1" x14ac:dyDescent="0.35"/>
    <row r="4" spans="1:12" ht="22.5" customHeight="1" thickTop="1" thickBot="1" x14ac:dyDescent="0.35">
      <c r="A4" s="272" t="s">
        <v>112</v>
      </c>
      <c r="B4" s="275" t="s">
        <v>113</v>
      </c>
      <c r="C4" s="275" t="s">
        <v>114</v>
      </c>
      <c r="D4" s="275" t="s">
        <v>115</v>
      </c>
      <c r="E4" s="272" t="s">
        <v>116</v>
      </c>
      <c r="F4" s="272"/>
      <c r="G4" s="272"/>
      <c r="H4" s="272"/>
      <c r="I4" s="275" t="s">
        <v>122</v>
      </c>
    </row>
    <row r="5" spans="1:12" ht="19.5" customHeight="1" thickTop="1" thickBot="1" x14ac:dyDescent="0.35">
      <c r="A5" s="272"/>
      <c r="B5" s="275"/>
      <c r="C5" s="275"/>
      <c r="D5" s="275"/>
      <c r="E5" s="275" t="s">
        <v>118</v>
      </c>
      <c r="F5" s="272" t="s">
        <v>117</v>
      </c>
      <c r="G5" s="272"/>
      <c r="H5" s="272"/>
      <c r="I5" s="275"/>
    </row>
    <row r="6" spans="1:12" ht="77.25" customHeight="1" thickTop="1" thickBot="1" x14ac:dyDescent="0.35">
      <c r="A6" s="272"/>
      <c r="B6" s="275"/>
      <c r="C6" s="275"/>
      <c r="D6" s="275"/>
      <c r="E6" s="275"/>
      <c r="F6" s="186" t="s">
        <v>119</v>
      </c>
      <c r="G6" s="186" t="s">
        <v>120</v>
      </c>
      <c r="H6" s="186" t="s">
        <v>121</v>
      </c>
      <c r="I6" s="275"/>
    </row>
    <row r="7" spans="1:12" ht="15.6" thickTop="1" thickBot="1" x14ac:dyDescent="0.35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187">
        <v>9</v>
      </c>
    </row>
    <row r="8" spans="1:12" ht="30.75" customHeight="1" thickTop="1" thickBot="1" x14ac:dyDescent="0.35">
      <c r="A8" s="276" t="s">
        <v>398</v>
      </c>
      <c r="B8" s="277"/>
      <c r="C8" s="277"/>
      <c r="D8" s="277"/>
      <c r="E8" s="277"/>
      <c r="F8" s="277"/>
      <c r="G8" s="277"/>
      <c r="H8" s="277"/>
      <c r="I8" s="278"/>
    </row>
    <row r="9" spans="1:12" ht="90" customHeight="1" x14ac:dyDescent="0.3">
      <c r="A9" s="279"/>
      <c r="B9" s="190" t="s">
        <v>123</v>
      </c>
      <c r="C9" s="74" t="s">
        <v>190</v>
      </c>
      <c r="D9" s="64" t="s">
        <v>191</v>
      </c>
      <c r="E9" s="273" t="s">
        <v>379</v>
      </c>
      <c r="F9" s="152">
        <v>95</v>
      </c>
      <c r="G9" s="152">
        <v>95</v>
      </c>
      <c r="H9" s="191">
        <f>(G9/F9)*100</f>
        <v>100</v>
      </c>
      <c r="I9" s="152"/>
    </row>
    <row r="10" spans="1:12" ht="78" customHeight="1" x14ac:dyDescent="0.3">
      <c r="A10" s="279"/>
      <c r="B10" s="189" t="s">
        <v>124</v>
      </c>
      <c r="C10" s="72" t="s">
        <v>190</v>
      </c>
      <c r="D10" s="65" t="s">
        <v>191</v>
      </c>
      <c r="E10" s="273"/>
      <c r="F10" s="2">
        <v>100</v>
      </c>
      <c r="G10" s="2">
        <v>100</v>
      </c>
      <c r="H10" s="112">
        <f t="shared" ref="H10:H16" si="0">(G10/F10)*100</f>
        <v>100</v>
      </c>
      <c r="I10" s="2"/>
    </row>
    <row r="11" spans="1:12" ht="60.75" customHeight="1" x14ac:dyDescent="0.3">
      <c r="A11" s="279"/>
      <c r="B11" s="188" t="s">
        <v>125</v>
      </c>
      <c r="C11" s="72" t="s">
        <v>190</v>
      </c>
      <c r="D11" s="65" t="s">
        <v>191</v>
      </c>
      <c r="E11" s="273"/>
      <c r="F11" s="2">
        <v>75</v>
      </c>
      <c r="G11" s="2">
        <v>100</v>
      </c>
      <c r="H11" s="112">
        <f t="shared" si="0"/>
        <v>133.33333333333331</v>
      </c>
      <c r="I11" s="2"/>
    </row>
    <row r="12" spans="1:12" ht="65.25" customHeight="1" x14ac:dyDescent="0.3">
      <c r="A12" s="279"/>
      <c r="B12" s="188" t="s">
        <v>126</v>
      </c>
      <c r="C12" s="72" t="s">
        <v>190</v>
      </c>
      <c r="D12" s="65" t="s">
        <v>191</v>
      </c>
      <c r="E12" s="273"/>
      <c r="F12" s="2">
        <v>85</v>
      </c>
      <c r="G12" s="2">
        <v>85</v>
      </c>
      <c r="H12" s="112">
        <f t="shared" si="0"/>
        <v>100</v>
      </c>
      <c r="I12" s="2"/>
    </row>
    <row r="13" spans="1:12" ht="71.25" customHeight="1" x14ac:dyDescent="0.3">
      <c r="A13" s="279"/>
      <c r="B13" s="188" t="s">
        <v>127</v>
      </c>
      <c r="C13" s="72" t="s">
        <v>190</v>
      </c>
      <c r="D13" s="65" t="s">
        <v>191</v>
      </c>
      <c r="E13" s="273"/>
      <c r="F13" s="2">
        <v>80</v>
      </c>
      <c r="G13" s="2">
        <v>80</v>
      </c>
      <c r="H13" s="112">
        <f t="shared" si="0"/>
        <v>100</v>
      </c>
      <c r="I13" s="2"/>
    </row>
    <row r="14" spans="1:12" ht="62.25" customHeight="1" x14ac:dyDescent="0.3">
      <c r="A14" s="279"/>
      <c r="B14" s="188" t="s">
        <v>128</v>
      </c>
      <c r="C14" s="72" t="s">
        <v>190</v>
      </c>
      <c r="D14" s="65" t="s">
        <v>191</v>
      </c>
      <c r="E14" s="273"/>
      <c r="F14" s="2">
        <v>100</v>
      </c>
      <c r="G14" s="2">
        <v>100</v>
      </c>
      <c r="H14" s="112">
        <f t="shared" si="0"/>
        <v>100</v>
      </c>
      <c r="I14" s="2"/>
    </row>
    <row r="15" spans="1:12" ht="37.5" customHeight="1" x14ac:dyDescent="0.3">
      <c r="A15" s="279"/>
      <c r="B15" s="188" t="s">
        <v>129</v>
      </c>
      <c r="C15" s="72" t="s">
        <v>190</v>
      </c>
      <c r="D15" s="65" t="s">
        <v>191</v>
      </c>
      <c r="E15" s="273"/>
      <c r="F15" s="2">
        <v>100</v>
      </c>
      <c r="G15" s="2">
        <v>100</v>
      </c>
      <c r="H15" s="112">
        <f t="shared" si="0"/>
        <v>100</v>
      </c>
      <c r="I15" s="2"/>
    </row>
    <row r="16" spans="1:12" ht="61.5" customHeight="1" x14ac:dyDescent="0.3">
      <c r="A16" s="280"/>
      <c r="B16" s="189" t="s">
        <v>130</v>
      </c>
      <c r="C16" s="72" t="s">
        <v>190</v>
      </c>
      <c r="D16" s="65" t="s">
        <v>191</v>
      </c>
      <c r="E16" s="274"/>
      <c r="F16" s="2">
        <v>100</v>
      </c>
      <c r="G16" s="2">
        <v>100</v>
      </c>
      <c r="H16" s="112">
        <f t="shared" si="0"/>
        <v>100</v>
      </c>
      <c r="I16" s="2"/>
    </row>
    <row r="17" spans="1:10" ht="15.6" x14ac:dyDescent="0.3">
      <c r="A17" s="268" t="s">
        <v>131</v>
      </c>
      <c r="B17" s="269"/>
      <c r="C17" s="269"/>
      <c r="D17" s="269"/>
      <c r="E17" s="269"/>
      <c r="F17" s="269"/>
      <c r="G17" s="269"/>
      <c r="H17" s="269"/>
      <c r="I17" s="270"/>
    </row>
    <row r="18" spans="1:10" ht="28.2" x14ac:dyDescent="0.3">
      <c r="A18" s="94" t="s">
        <v>15</v>
      </c>
      <c r="B18" s="95" t="s">
        <v>132</v>
      </c>
      <c r="C18" s="192" t="s">
        <v>190</v>
      </c>
      <c r="D18" s="97" t="s">
        <v>194</v>
      </c>
      <c r="E18" s="94"/>
      <c r="F18" s="94">
        <v>7914</v>
      </c>
      <c r="G18" s="94">
        <v>8981</v>
      </c>
      <c r="H18" s="96">
        <f>(G18/F18)*100</f>
        <v>113.48243618903209</v>
      </c>
      <c r="I18" s="94"/>
    </row>
    <row r="19" spans="1:10" ht="30" customHeight="1" x14ac:dyDescent="0.3">
      <c r="A19" s="249" t="s">
        <v>133</v>
      </c>
      <c r="B19" s="250"/>
      <c r="C19" s="250"/>
      <c r="D19" s="250"/>
      <c r="E19" s="250"/>
      <c r="F19" s="250"/>
      <c r="G19" s="250"/>
      <c r="H19" s="250"/>
      <c r="I19" s="251"/>
    </row>
    <row r="20" spans="1:10" ht="37.5" customHeight="1" x14ac:dyDescent="0.3">
      <c r="A20" s="2" t="s">
        <v>19</v>
      </c>
      <c r="B20" s="7" t="s">
        <v>134</v>
      </c>
      <c r="C20" s="72" t="s">
        <v>190</v>
      </c>
      <c r="D20" s="3" t="s">
        <v>193</v>
      </c>
      <c r="E20" s="2"/>
      <c r="F20" s="2">
        <v>73</v>
      </c>
      <c r="G20" s="2">
        <v>73</v>
      </c>
      <c r="H20" s="9">
        <f>(G20/F20)*100</f>
        <v>100</v>
      </c>
      <c r="I20" s="2"/>
      <c r="J20" s="38"/>
    </row>
    <row r="21" spans="1:10" ht="30.75" customHeight="1" x14ac:dyDescent="0.3">
      <c r="A21" s="249" t="s">
        <v>22</v>
      </c>
      <c r="B21" s="250"/>
      <c r="C21" s="250"/>
      <c r="D21" s="250"/>
      <c r="E21" s="250"/>
      <c r="F21" s="250"/>
      <c r="G21" s="250"/>
      <c r="H21" s="250"/>
      <c r="I21" s="251"/>
    </row>
    <row r="22" spans="1:10" ht="63" customHeight="1" x14ac:dyDescent="0.3">
      <c r="A22" s="2" t="s">
        <v>21</v>
      </c>
      <c r="B22" s="7" t="s">
        <v>135</v>
      </c>
      <c r="C22" s="72" t="s">
        <v>190</v>
      </c>
      <c r="D22" s="3" t="s">
        <v>194</v>
      </c>
      <c r="E22" s="2"/>
      <c r="F22" s="2">
        <v>5400</v>
      </c>
      <c r="G22" s="2">
        <v>5400</v>
      </c>
      <c r="H22" s="9">
        <f>(G22/F22)*100</f>
        <v>100</v>
      </c>
      <c r="I22" s="2"/>
    </row>
    <row r="23" spans="1:10" ht="31.5" customHeight="1" x14ac:dyDescent="0.3">
      <c r="A23" s="249" t="s">
        <v>136</v>
      </c>
      <c r="B23" s="250"/>
      <c r="C23" s="250"/>
      <c r="D23" s="250"/>
      <c r="E23" s="250"/>
      <c r="F23" s="250"/>
      <c r="G23" s="250"/>
      <c r="H23" s="250"/>
      <c r="I23" s="251"/>
    </row>
    <row r="24" spans="1:10" ht="31.5" customHeight="1" x14ac:dyDescent="0.3">
      <c r="A24" s="249" t="s">
        <v>380</v>
      </c>
      <c r="B24" s="250"/>
      <c r="C24" s="250"/>
      <c r="D24" s="250"/>
      <c r="E24" s="250"/>
      <c r="F24" s="250"/>
      <c r="G24" s="250"/>
      <c r="H24" s="250"/>
      <c r="I24" s="251"/>
    </row>
    <row r="25" spans="1:10" ht="30" customHeight="1" x14ac:dyDescent="0.3">
      <c r="A25" s="249" t="s">
        <v>137</v>
      </c>
      <c r="B25" s="250"/>
      <c r="C25" s="250"/>
      <c r="D25" s="250"/>
      <c r="E25" s="250"/>
      <c r="F25" s="250"/>
      <c r="G25" s="250"/>
      <c r="H25" s="250"/>
      <c r="I25" s="251"/>
    </row>
    <row r="26" spans="1:10" ht="47.25" customHeight="1" x14ac:dyDescent="0.3">
      <c r="A26" s="2" t="s">
        <v>28</v>
      </c>
      <c r="B26" s="7" t="s">
        <v>138</v>
      </c>
      <c r="C26" s="72" t="s">
        <v>190</v>
      </c>
      <c r="D26" s="3" t="s">
        <v>194</v>
      </c>
      <c r="E26" s="2"/>
      <c r="F26" s="2">
        <v>0</v>
      </c>
      <c r="G26" s="2">
        <v>0</v>
      </c>
      <c r="H26" s="2">
        <v>0</v>
      </c>
      <c r="I26" s="2"/>
    </row>
    <row r="27" spans="1:10" ht="30" customHeight="1" x14ac:dyDescent="0.3">
      <c r="A27" s="249" t="s">
        <v>139</v>
      </c>
      <c r="B27" s="250"/>
      <c r="C27" s="250"/>
      <c r="D27" s="250"/>
      <c r="E27" s="250"/>
      <c r="F27" s="250"/>
      <c r="G27" s="250"/>
      <c r="H27" s="250"/>
      <c r="I27" s="251"/>
    </row>
    <row r="28" spans="1:10" ht="48" customHeight="1" x14ac:dyDescent="0.3">
      <c r="A28" s="2" t="s">
        <v>30</v>
      </c>
      <c r="B28" s="7" t="s">
        <v>140</v>
      </c>
      <c r="C28" s="72" t="s">
        <v>190</v>
      </c>
      <c r="D28" s="3" t="s">
        <v>194</v>
      </c>
      <c r="E28" s="2"/>
      <c r="F28" s="2">
        <v>723</v>
      </c>
      <c r="G28" s="2">
        <v>728</v>
      </c>
      <c r="H28" s="9">
        <f>(G28/F28)*100</f>
        <v>100.69156293222683</v>
      </c>
      <c r="I28" s="2"/>
    </row>
    <row r="29" spans="1:10" x14ac:dyDescent="0.3">
      <c r="A29" s="252" t="s">
        <v>141</v>
      </c>
      <c r="B29" s="253"/>
      <c r="C29" s="253"/>
      <c r="D29" s="253"/>
      <c r="E29" s="253"/>
      <c r="F29" s="253"/>
      <c r="G29" s="253"/>
      <c r="H29" s="253"/>
      <c r="I29" s="254"/>
    </row>
    <row r="30" spans="1:10" ht="31.5" customHeight="1" x14ac:dyDescent="0.3">
      <c r="A30" s="2" t="s">
        <v>32</v>
      </c>
      <c r="B30" s="7" t="s">
        <v>142</v>
      </c>
      <c r="C30" s="72" t="s">
        <v>190</v>
      </c>
      <c r="D30" s="3" t="s">
        <v>194</v>
      </c>
      <c r="E30" s="2"/>
      <c r="F30" s="2">
        <v>0</v>
      </c>
      <c r="G30" s="2">
        <v>0</v>
      </c>
      <c r="H30" s="2">
        <v>100</v>
      </c>
      <c r="I30" s="2"/>
    </row>
    <row r="31" spans="1:10" ht="29.25" customHeight="1" x14ac:dyDescent="0.3">
      <c r="A31" s="249" t="s">
        <v>143</v>
      </c>
      <c r="B31" s="250"/>
      <c r="C31" s="250"/>
      <c r="D31" s="250"/>
      <c r="E31" s="250"/>
      <c r="F31" s="250"/>
      <c r="G31" s="250"/>
      <c r="H31" s="250"/>
      <c r="I31" s="251"/>
    </row>
    <row r="32" spans="1:10" ht="32.25" customHeight="1" x14ac:dyDescent="0.3">
      <c r="A32" s="2" t="s">
        <v>34</v>
      </c>
      <c r="B32" s="7" t="s">
        <v>144</v>
      </c>
      <c r="C32" s="72" t="s">
        <v>190</v>
      </c>
      <c r="D32" s="3" t="s">
        <v>194</v>
      </c>
      <c r="E32" s="2"/>
      <c r="F32" s="2">
        <v>4</v>
      </c>
      <c r="G32" s="2">
        <v>4</v>
      </c>
      <c r="H32" s="2">
        <f>(G32/F32)*100</f>
        <v>100</v>
      </c>
      <c r="I32" s="2"/>
    </row>
    <row r="33" spans="1:10" ht="29.25" customHeight="1" x14ac:dyDescent="0.3">
      <c r="A33" s="249" t="s">
        <v>145</v>
      </c>
      <c r="B33" s="250"/>
      <c r="C33" s="250"/>
      <c r="D33" s="250"/>
      <c r="E33" s="250"/>
      <c r="F33" s="250"/>
      <c r="G33" s="250"/>
      <c r="H33" s="250"/>
      <c r="I33" s="251"/>
    </row>
    <row r="34" spans="1:10" ht="44.25" customHeight="1" x14ac:dyDescent="0.3">
      <c r="A34" s="2" t="s">
        <v>36</v>
      </c>
      <c r="B34" s="7" t="s">
        <v>146</v>
      </c>
      <c r="C34" s="72" t="s">
        <v>190</v>
      </c>
      <c r="D34" s="3" t="s">
        <v>194</v>
      </c>
      <c r="E34" s="2"/>
      <c r="F34" s="2">
        <v>0</v>
      </c>
      <c r="G34" s="2">
        <v>0</v>
      </c>
      <c r="H34" s="2">
        <v>100</v>
      </c>
      <c r="I34" s="2"/>
    </row>
    <row r="35" spans="1:10" ht="30.75" customHeight="1" x14ac:dyDescent="0.3">
      <c r="A35" s="249" t="s">
        <v>147</v>
      </c>
      <c r="B35" s="250"/>
      <c r="C35" s="250"/>
      <c r="D35" s="250"/>
      <c r="E35" s="250"/>
      <c r="F35" s="250"/>
      <c r="G35" s="250"/>
      <c r="H35" s="250"/>
      <c r="I35" s="251"/>
    </row>
    <row r="36" spans="1:10" ht="66" customHeight="1" x14ac:dyDescent="0.3">
      <c r="A36" s="2" t="s">
        <v>38</v>
      </c>
      <c r="B36" s="15" t="s">
        <v>148</v>
      </c>
      <c r="C36" s="72" t="s">
        <v>190</v>
      </c>
      <c r="D36" s="3" t="s">
        <v>194</v>
      </c>
      <c r="E36" s="2"/>
      <c r="F36" s="2">
        <v>870</v>
      </c>
      <c r="G36" s="2">
        <v>873</v>
      </c>
      <c r="H36" s="9">
        <f>(G36/F36)*100</f>
        <v>100.34482758620689</v>
      </c>
      <c r="I36" s="2"/>
      <c r="J36" s="38"/>
    </row>
    <row r="37" spans="1:10" ht="30" customHeight="1" x14ac:dyDescent="0.3">
      <c r="A37" s="249" t="s">
        <v>149</v>
      </c>
      <c r="B37" s="250"/>
      <c r="C37" s="250"/>
      <c r="D37" s="250"/>
      <c r="E37" s="250"/>
      <c r="F37" s="250"/>
      <c r="G37" s="250"/>
      <c r="H37" s="250"/>
      <c r="I37" s="251"/>
    </row>
    <row r="38" spans="1:10" ht="76.5" customHeight="1" x14ac:dyDescent="0.3">
      <c r="A38" s="2" t="s">
        <v>40</v>
      </c>
      <c r="B38" s="7" t="s">
        <v>150</v>
      </c>
      <c r="C38" s="72" t="s">
        <v>190</v>
      </c>
      <c r="D38" s="3" t="s">
        <v>194</v>
      </c>
      <c r="E38" s="2"/>
      <c r="F38" s="2">
        <v>31</v>
      </c>
      <c r="G38" s="2">
        <v>31</v>
      </c>
      <c r="H38" s="9">
        <f>(G38/F38)*100</f>
        <v>100</v>
      </c>
      <c r="I38" s="2"/>
    </row>
    <row r="39" spans="1:10" ht="61.5" customHeight="1" x14ac:dyDescent="0.3">
      <c r="A39" s="249" t="s">
        <v>151</v>
      </c>
      <c r="B39" s="250"/>
      <c r="C39" s="250"/>
      <c r="D39" s="250"/>
      <c r="E39" s="250"/>
      <c r="F39" s="250"/>
      <c r="G39" s="250"/>
      <c r="H39" s="250"/>
      <c r="I39" s="251"/>
    </row>
    <row r="40" spans="1:10" ht="117.75" customHeight="1" x14ac:dyDescent="0.3">
      <c r="A40" s="2" t="s">
        <v>44</v>
      </c>
      <c r="B40" s="7" t="s">
        <v>152</v>
      </c>
      <c r="C40" s="72" t="s">
        <v>190</v>
      </c>
      <c r="D40" s="3" t="s">
        <v>194</v>
      </c>
      <c r="E40" s="2"/>
      <c r="F40" s="2">
        <v>7</v>
      </c>
      <c r="G40" s="2">
        <v>7</v>
      </c>
      <c r="H40" s="9">
        <f>(G40/F40)*100</f>
        <v>100</v>
      </c>
      <c r="I40" s="2"/>
    </row>
    <row r="41" spans="1:10" x14ac:dyDescent="0.3">
      <c r="A41" s="252" t="s">
        <v>46</v>
      </c>
      <c r="B41" s="253"/>
      <c r="C41" s="253"/>
      <c r="D41" s="253"/>
      <c r="E41" s="253"/>
      <c r="F41" s="253"/>
      <c r="G41" s="253"/>
      <c r="H41" s="253"/>
      <c r="I41" s="254"/>
    </row>
    <row r="42" spans="1:10" ht="31.5" customHeight="1" x14ac:dyDescent="0.3">
      <c r="A42" s="2" t="s">
        <v>45</v>
      </c>
      <c r="B42" s="7" t="s">
        <v>153</v>
      </c>
      <c r="C42" s="72" t="s">
        <v>190</v>
      </c>
      <c r="D42" s="3" t="s">
        <v>194</v>
      </c>
      <c r="E42" s="2"/>
      <c r="F42" s="2">
        <v>25</v>
      </c>
      <c r="G42" s="2">
        <v>24</v>
      </c>
      <c r="H42" s="9">
        <f>(G42/F42)*100</f>
        <v>96</v>
      </c>
      <c r="I42" s="2"/>
    </row>
    <row r="43" spans="1:10" ht="30.75" customHeight="1" x14ac:dyDescent="0.3">
      <c r="A43" s="249" t="s">
        <v>48</v>
      </c>
      <c r="B43" s="250"/>
      <c r="C43" s="250"/>
      <c r="D43" s="250"/>
      <c r="E43" s="250"/>
      <c r="F43" s="250"/>
      <c r="G43" s="250"/>
      <c r="H43" s="250"/>
      <c r="I43" s="251"/>
    </row>
    <row r="44" spans="1:10" ht="30" customHeight="1" x14ac:dyDescent="0.3">
      <c r="A44" s="2" t="s">
        <v>47</v>
      </c>
      <c r="B44" s="7" t="s">
        <v>154</v>
      </c>
      <c r="C44" s="72" t="s">
        <v>190</v>
      </c>
      <c r="D44" s="3" t="s">
        <v>194</v>
      </c>
      <c r="E44" s="2"/>
      <c r="F44" s="2">
        <v>17</v>
      </c>
      <c r="G44" s="2">
        <v>17</v>
      </c>
      <c r="H44" s="112">
        <f>(G44/F44)*100</f>
        <v>100</v>
      </c>
      <c r="I44" s="2"/>
      <c r="J44" s="38"/>
    </row>
    <row r="45" spans="1:10" x14ac:dyDescent="0.3">
      <c r="A45" s="252" t="s">
        <v>49</v>
      </c>
      <c r="B45" s="253"/>
      <c r="C45" s="253"/>
      <c r="D45" s="253"/>
      <c r="E45" s="253"/>
      <c r="F45" s="253"/>
      <c r="G45" s="253"/>
      <c r="H45" s="253"/>
      <c r="I45" s="254"/>
    </row>
    <row r="46" spans="1:10" ht="30" customHeight="1" x14ac:dyDescent="0.3">
      <c r="A46" s="2" t="s">
        <v>50</v>
      </c>
      <c r="B46" s="7" t="s">
        <v>155</v>
      </c>
      <c r="C46" s="72" t="s">
        <v>190</v>
      </c>
      <c r="D46" s="3" t="s">
        <v>194</v>
      </c>
      <c r="E46" s="2"/>
      <c r="F46" s="2">
        <v>110</v>
      </c>
      <c r="G46" s="2">
        <v>111</v>
      </c>
      <c r="H46" s="9">
        <f>(G46/F46)*100</f>
        <v>100.90909090909091</v>
      </c>
      <c r="I46" s="2"/>
    </row>
    <row r="47" spans="1:10" ht="30.75" customHeight="1" x14ac:dyDescent="0.3">
      <c r="A47" s="249" t="s">
        <v>156</v>
      </c>
      <c r="B47" s="250"/>
      <c r="C47" s="250"/>
      <c r="D47" s="250"/>
      <c r="E47" s="250"/>
      <c r="F47" s="250"/>
      <c r="G47" s="250"/>
      <c r="H47" s="250"/>
      <c r="I47" s="251"/>
    </row>
    <row r="48" spans="1:10" ht="28.5" customHeight="1" x14ac:dyDescent="0.3">
      <c r="A48" s="42" t="s">
        <v>51</v>
      </c>
      <c r="B48" s="61" t="s">
        <v>157</v>
      </c>
      <c r="C48" s="45" t="s">
        <v>190</v>
      </c>
      <c r="D48" s="54" t="s">
        <v>194</v>
      </c>
      <c r="E48" s="42"/>
      <c r="F48" s="42">
        <v>0</v>
      </c>
      <c r="G48" s="42">
        <v>0</v>
      </c>
      <c r="H48" s="86">
        <v>0</v>
      </c>
      <c r="I48" s="42"/>
    </row>
    <row r="49" spans="1:9" ht="30" customHeight="1" x14ac:dyDescent="0.3">
      <c r="A49" s="249" t="s">
        <v>158</v>
      </c>
      <c r="B49" s="250"/>
      <c r="C49" s="250"/>
      <c r="D49" s="250"/>
      <c r="E49" s="250"/>
      <c r="F49" s="250"/>
      <c r="G49" s="250"/>
      <c r="H49" s="250"/>
      <c r="I49" s="251"/>
    </row>
    <row r="50" spans="1:9" s="38" customFormat="1" ht="30" customHeight="1" x14ac:dyDescent="0.3">
      <c r="A50" s="42" t="s">
        <v>53</v>
      </c>
      <c r="B50" s="53" t="s">
        <v>377</v>
      </c>
      <c r="C50" s="45" t="s">
        <v>190</v>
      </c>
      <c r="D50" s="54" t="s">
        <v>194</v>
      </c>
      <c r="E50" s="42"/>
      <c r="F50" s="42">
        <v>1642</v>
      </c>
      <c r="G50" s="42">
        <v>1644</v>
      </c>
      <c r="H50" s="113">
        <f>G50/F50*100</f>
        <v>100.12180267965896</v>
      </c>
      <c r="I50" s="42"/>
    </row>
    <row r="51" spans="1:9" ht="29.25" customHeight="1" x14ac:dyDescent="0.3">
      <c r="A51" s="249" t="s">
        <v>159</v>
      </c>
      <c r="B51" s="250"/>
      <c r="C51" s="250"/>
      <c r="D51" s="250"/>
      <c r="E51" s="250"/>
      <c r="F51" s="250"/>
      <c r="G51" s="250"/>
      <c r="H51" s="250"/>
      <c r="I51" s="251"/>
    </row>
    <row r="52" spans="1:9" s="52" customFormat="1" ht="35.25" customHeight="1" x14ac:dyDescent="0.3">
      <c r="A52" s="55" t="s">
        <v>55</v>
      </c>
      <c r="B52" s="50" t="s">
        <v>378</v>
      </c>
      <c r="C52" s="193" t="s">
        <v>190</v>
      </c>
      <c r="D52" s="56" t="s">
        <v>194</v>
      </c>
      <c r="E52" s="55"/>
      <c r="F52" s="55">
        <v>157</v>
      </c>
      <c r="G52" s="55">
        <v>157</v>
      </c>
      <c r="H52" s="114">
        <f>(G52/F52)*100</f>
        <v>100</v>
      </c>
      <c r="I52" s="55"/>
    </row>
    <row r="53" spans="1:9" s="52" customFormat="1" ht="32.25" customHeight="1" x14ac:dyDescent="0.3">
      <c r="A53" s="55" t="s">
        <v>371</v>
      </c>
      <c r="B53" s="57" t="s">
        <v>369</v>
      </c>
      <c r="C53" s="193" t="s">
        <v>190</v>
      </c>
      <c r="D53" s="51" t="s">
        <v>372</v>
      </c>
      <c r="E53" s="49"/>
      <c r="F53" s="49">
        <v>396</v>
      </c>
      <c r="G53" s="49">
        <v>396</v>
      </c>
      <c r="H53" s="114">
        <f>(G53/F53)*100</f>
        <v>100</v>
      </c>
      <c r="I53" s="49"/>
    </row>
    <row r="54" spans="1:9" ht="15.6" x14ac:dyDescent="0.3">
      <c r="A54" s="268" t="s">
        <v>160</v>
      </c>
      <c r="B54" s="269"/>
      <c r="C54" s="269"/>
      <c r="D54" s="269"/>
      <c r="E54" s="269"/>
      <c r="F54" s="269"/>
      <c r="G54" s="269"/>
      <c r="H54" s="269"/>
      <c r="I54" s="270"/>
    </row>
    <row r="55" spans="1:9" ht="15.75" customHeight="1" x14ac:dyDescent="0.3">
      <c r="A55" s="42" t="s">
        <v>57</v>
      </c>
      <c r="B55" s="53" t="s">
        <v>161</v>
      </c>
      <c r="C55" s="54" t="s">
        <v>190</v>
      </c>
      <c r="D55" s="54" t="s">
        <v>194</v>
      </c>
      <c r="E55" s="42"/>
      <c r="F55" s="42">
        <v>900</v>
      </c>
      <c r="G55" s="42">
        <v>900</v>
      </c>
      <c r="H55" s="42">
        <v>100</v>
      </c>
      <c r="I55" s="42"/>
    </row>
    <row r="56" spans="1:9" ht="29.25" customHeight="1" x14ac:dyDescent="0.3">
      <c r="A56" s="249" t="s">
        <v>162</v>
      </c>
      <c r="B56" s="250"/>
      <c r="C56" s="250"/>
      <c r="D56" s="250"/>
      <c r="E56" s="250"/>
      <c r="F56" s="250"/>
      <c r="G56" s="250"/>
      <c r="H56" s="250"/>
      <c r="I56" s="251"/>
    </row>
    <row r="57" spans="1:9" ht="36.75" customHeight="1" x14ac:dyDescent="0.3">
      <c r="A57" s="2" t="s">
        <v>163</v>
      </c>
      <c r="B57" s="7" t="s">
        <v>164</v>
      </c>
      <c r="C57" s="72" t="s">
        <v>190</v>
      </c>
      <c r="D57" s="65" t="s">
        <v>192</v>
      </c>
      <c r="E57" s="2"/>
      <c r="F57" s="2">
        <v>1</v>
      </c>
      <c r="G57" s="2">
        <v>1</v>
      </c>
      <c r="H57" s="2">
        <v>100</v>
      </c>
      <c r="I57" s="2"/>
    </row>
    <row r="58" spans="1:9" ht="30" customHeight="1" x14ac:dyDescent="0.3">
      <c r="A58" s="249" t="s">
        <v>61</v>
      </c>
      <c r="B58" s="250"/>
      <c r="C58" s="250"/>
      <c r="D58" s="250"/>
      <c r="E58" s="250"/>
      <c r="F58" s="250"/>
      <c r="G58" s="250"/>
      <c r="H58" s="250"/>
      <c r="I58" s="251"/>
    </row>
    <row r="59" spans="1:9" ht="36.75" customHeight="1" x14ac:dyDescent="0.3">
      <c r="A59" s="42" t="s">
        <v>62</v>
      </c>
      <c r="B59" s="99" t="s">
        <v>165</v>
      </c>
      <c r="C59" s="45" t="s">
        <v>190</v>
      </c>
      <c r="D59" s="39" t="s">
        <v>191</v>
      </c>
      <c r="E59" s="42"/>
      <c r="F59" s="42">
        <v>95</v>
      </c>
      <c r="G59" s="42">
        <v>95</v>
      </c>
      <c r="H59" s="42">
        <v>100</v>
      </c>
      <c r="I59" s="42"/>
    </row>
    <row r="60" spans="1:9" ht="30" customHeight="1" x14ac:dyDescent="0.3">
      <c r="A60" s="249" t="s">
        <v>166</v>
      </c>
      <c r="B60" s="250"/>
      <c r="C60" s="250"/>
      <c r="D60" s="250"/>
      <c r="E60" s="250"/>
      <c r="F60" s="250"/>
      <c r="G60" s="250"/>
      <c r="H60" s="250"/>
      <c r="I60" s="251"/>
    </row>
    <row r="61" spans="1:9" ht="52.5" customHeight="1" x14ac:dyDescent="0.3">
      <c r="A61" s="2" t="s">
        <v>63</v>
      </c>
      <c r="B61" s="3" t="s">
        <v>399</v>
      </c>
      <c r="C61" s="2"/>
      <c r="D61" s="65" t="s">
        <v>192</v>
      </c>
      <c r="E61" s="2"/>
      <c r="F61" s="2">
        <v>0</v>
      </c>
      <c r="G61" s="2">
        <v>0</v>
      </c>
      <c r="H61" s="2">
        <v>0</v>
      </c>
      <c r="I61" s="2"/>
    </row>
    <row r="62" spans="1:9" ht="15.6" x14ac:dyDescent="0.3">
      <c r="A62" s="268" t="s">
        <v>64</v>
      </c>
      <c r="B62" s="269"/>
      <c r="C62" s="269"/>
      <c r="D62" s="269"/>
      <c r="E62" s="269"/>
      <c r="F62" s="269"/>
      <c r="G62" s="269"/>
      <c r="H62" s="269"/>
      <c r="I62" s="270"/>
    </row>
    <row r="63" spans="1:9" ht="63.75" customHeight="1" x14ac:dyDescent="0.3">
      <c r="A63" s="42" t="s">
        <v>65</v>
      </c>
      <c r="B63" s="53" t="s">
        <v>167</v>
      </c>
      <c r="C63" s="45" t="s">
        <v>190</v>
      </c>
      <c r="D63" s="39" t="s">
        <v>191</v>
      </c>
      <c r="E63" s="42"/>
      <c r="F63" s="42">
        <v>95</v>
      </c>
      <c r="G63" s="42">
        <v>95</v>
      </c>
      <c r="H63" s="42">
        <v>100</v>
      </c>
      <c r="I63" s="42"/>
    </row>
    <row r="64" spans="1:9" x14ac:dyDescent="0.3">
      <c r="A64" s="252" t="s">
        <v>168</v>
      </c>
      <c r="B64" s="253"/>
      <c r="C64" s="253"/>
      <c r="D64" s="253"/>
      <c r="E64" s="253"/>
      <c r="F64" s="253"/>
      <c r="G64" s="253"/>
      <c r="H64" s="253"/>
      <c r="I64" s="254"/>
    </row>
    <row r="65" spans="1:10" ht="42" customHeight="1" x14ac:dyDescent="0.3">
      <c r="A65" s="11" t="s">
        <v>66</v>
      </c>
      <c r="B65" s="7" t="s">
        <v>169</v>
      </c>
      <c r="C65" s="73" t="s">
        <v>190</v>
      </c>
      <c r="D65" s="18" t="s">
        <v>194</v>
      </c>
      <c r="E65" s="11"/>
      <c r="F65" s="11">
        <v>347</v>
      </c>
      <c r="G65" s="11">
        <v>392</v>
      </c>
      <c r="H65" s="115">
        <f>(G65/F65)*100</f>
        <v>112.96829971181556</v>
      </c>
      <c r="I65" s="11"/>
      <c r="J65" s="38"/>
    </row>
    <row r="66" spans="1:10" ht="46.5" customHeight="1" x14ac:dyDescent="0.3">
      <c r="A66" s="249" t="s">
        <v>170</v>
      </c>
      <c r="B66" s="250"/>
      <c r="C66" s="250"/>
      <c r="D66" s="250"/>
      <c r="E66" s="250"/>
      <c r="F66" s="250"/>
      <c r="G66" s="250"/>
      <c r="H66" s="250"/>
      <c r="I66" s="251"/>
    </row>
    <row r="67" spans="1:10" ht="46.5" customHeight="1" x14ac:dyDescent="0.3">
      <c r="A67" s="249" t="s">
        <v>381</v>
      </c>
      <c r="B67" s="250"/>
      <c r="C67" s="250"/>
      <c r="D67" s="250"/>
      <c r="E67" s="250"/>
      <c r="F67" s="250"/>
      <c r="G67" s="250"/>
      <c r="H67" s="250"/>
      <c r="I67" s="251"/>
    </row>
    <row r="68" spans="1:10" ht="30.75" customHeight="1" x14ac:dyDescent="0.3">
      <c r="A68" s="249" t="s">
        <v>171</v>
      </c>
      <c r="B68" s="250"/>
      <c r="C68" s="250"/>
      <c r="D68" s="250"/>
      <c r="E68" s="250"/>
      <c r="F68" s="250"/>
      <c r="G68" s="250"/>
      <c r="H68" s="250"/>
      <c r="I68" s="251"/>
    </row>
    <row r="69" spans="1:10" ht="75" customHeight="1" x14ac:dyDescent="0.3">
      <c r="A69" s="2" t="s">
        <v>72</v>
      </c>
      <c r="B69" s="7" t="s">
        <v>172</v>
      </c>
      <c r="C69" s="72" t="s">
        <v>190</v>
      </c>
      <c r="D69" s="3" t="s">
        <v>194</v>
      </c>
      <c r="E69" s="2"/>
      <c r="F69" s="2">
        <v>44</v>
      </c>
      <c r="G69" s="2">
        <v>44</v>
      </c>
      <c r="H69" s="9">
        <f>(G69/F69)*100</f>
        <v>100</v>
      </c>
      <c r="I69" s="2"/>
    </row>
    <row r="70" spans="1:10" ht="44.25" customHeight="1" x14ac:dyDescent="0.3">
      <c r="A70" s="249" t="s">
        <v>74</v>
      </c>
      <c r="B70" s="250"/>
      <c r="C70" s="250"/>
      <c r="D70" s="250"/>
      <c r="E70" s="250"/>
      <c r="F70" s="250"/>
      <c r="G70" s="250"/>
      <c r="H70" s="250"/>
      <c r="I70" s="251"/>
    </row>
    <row r="71" spans="1:10" ht="66.75" customHeight="1" x14ac:dyDescent="0.3">
      <c r="A71" s="11" t="s">
        <v>75</v>
      </c>
      <c r="B71" s="7" t="s">
        <v>173</v>
      </c>
      <c r="C71" s="73" t="s">
        <v>190</v>
      </c>
      <c r="D71" s="18" t="s">
        <v>194</v>
      </c>
      <c r="E71" s="11"/>
      <c r="F71" s="11">
        <v>20</v>
      </c>
      <c r="G71" s="11">
        <v>22</v>
      </c>
      <c r="H71" s="116">
        <f>(G71/F71)*100</f>
        <v>110.00000000000001</v>
      </c>
      <c r="I71" s="11"/>
    </row>
    <row r="72" spans="1:10" ht="27.75" customHeight="1" x14ac:dyDescent="0.3">
      <c r="A72" s="264" t="s">
        <v>309</v>
      </c>
      <c r="B72" s="264"/>
      <c r="C72" s="264"/>
      <c r="D72" s="264"/>
      <c r="E72" s="264"/>
      <c r="F72" s="264"/>
      <c r="G72" s="264"/>
      <c r="H72" s="264"/>
      <c r="I72" s="264"/>
    </row>
    <row r="73" spans="1:10" ht="28.5" customHeight="1" x14ac:dyDescent="0.3">
      <c r="A73" s="265" t="s">
        <v>336</v>
      </c>
      <c r="B73" s="266"/>
      <c r="C73" s="266"/>
      <c r="D73" s="266"/>
      <c r="E73" s="266"/>
      <c r="F73" s="266"/>
      <c r="G73" s="266"/>
      <c r="H73" s="266"/>
      <c r="I73" s="267"/>
    </row>
    <row r="74" spans="1:10" ht="30" customHeight="1" x14ac:dyDescent="0.3">
      <c r="A74" s="249" t="s">
        <v>174</v>
      </c>
      <c r="B74" s="250"/>
      <c r="C74" s="250"/>
      <c r="D74" s="250"/>
      <c r="E74" s="250"/>
      <c r="F74" s="250"/>
      <c r="G74" s="250"/>
      <c r="H74" s="250"/>
      <c r="I74" s="251"/>
    </row>
    <row r="75" spans="1:10" ht="32.25" customHeight="1" x14ac:dyDescent="0.3">
      <c r="A75" s="42" t="s">
        <v>77</v>
      </c>
      <c r="B75" s="53" t="s">
        <v>175</v>
      </c>
      <c r="C75" s="58" t="s">
        <v>190</v>
      </c>
      <c r="D75" s="54" t="s">
        <v>194</v>
      </c>
      <c r="E75" s="42"/>
      <c r="F75" s="42">
        <v>22</v>
      </c>
      <c r="G75" s="42">
        <v>22</v>
      </c>
      <c r="H75" s="86">
        <f>G75/F75*100</f>
        <v>100</v>
      </c>
      <c r="I75" s="42"/>
    </row>
    <row r="76" spans="1:10" ht="30.75" customHeight="1" x14ac:dyDescent="0.3">
      <c r="A76" s="249" t="s">
        <v>78</v>
      </c>
      <c r="B76" s="250"/>
      <c r="C76" s="250"/>
      <c r="D76" s="250"/>
      <c r="E76" s="250"/>
      <c r="F76" s="250"/>
      <c r="G76" s="250"/>
      <c r="H76" s="250"/>
      <c r="I76" s="251"/>
    </row>
    <row r="77" spans="1:10" ht="63.75" customHeight="1" x14ac:dyDescent="0.3">
      <c r="A77" s="2" t="s">
        <v>79</v>
      </c>
      <c r="B77" s="7" t="s">
        <v>176</v>
      </c>
      <c r="C77" s="80" t="s">
        <v>190</v>
      </c>
      <c r="D77" s="8" t="s">
        <v>194</v>
      </c>
      <c r="E77" s="2"/>
      <c r="F77" s="2">
        <v>18</v>
      </c>
      <c r="G77" s="2">
        <v>18</v>
      </c>
      <c r="H77" s="112">
        <f>G77/F77*100</f>
        <v>100</v>
      </c>
      <c r="I77" s="2"/>
    </row>
    <row r="78" spans="1:10" ht="30" customHeight="1" x14ac:dyDescent="0.3">
      <c r="A78" s="249" t="s">
        <v>80</v>
      </c>
      <c r="B78" s="250"/>
      <c r="C78" s="250"/>
      <c r="D78" s="250"/>
      <c r="E78" s="250"/>
      <c r="F78" s="250"/>
      <c r="G78" s="250"/>
      <c r="H78" s="250"/>
      <c r="I78" s="251"/>
    </row>
    <row r="79" spans="1:10" ht="60" customHeight="1" x14ac:dyDescent="0.3">
      <c r="A79" s="2" t="s">
        <v>81</v>
      </c>
      <c r="B79" s="7" t="s">
        <v>177</v>
      </c>
      <c r="C79" s="80" t="s">
        <v>190</v>
      </c>
      <c r="D79" s="8" t="s">
        <v>194</v>
      </c>
      <c r="E79" s="2"/>
      <c r="F79" s="2">
        <v>0</v>
      </c>
      <c r="G79" s="2">
        <v>0</v>
      </c>
      <c r="H79" s="2">
        <v>0</v>
      </c>
      <c r="I79" s="2"/>
    </row>
    <row r="80" spans="1:10" ht="30" customHeight="1" x14ac:dyDescent="0.3">
      <c r="A80" s="249" t="s">
        <v>82</v>
      </c>
      <c r="B80" s="250"/>
      <c r="C80" s="250"/>
      <c r="D80" s="250"/>
      <c r="E80" s="250"/>
      <c r="F80" s="250"/>
      <c r="G80" s="250"/>
      <c r="H80" s="250"/>
      <c r="I80" s="251"/>
    </row>
    <row r="81" spans="1:11" ht="73.5" customHeight="1" x14ac:dyDescent="0.3">
      <c r="A81" s="2" t="s">
        <v>83</v>
      </c>
      <c r="B81" s="7" t="s">
        <v>178</v>
      </c>
      <c r="C81" s="80" t="s">
        <v>190</v>
      </c>
      <c r="D81" s="8" t="s">
        <v>194</v>
      </c>
      <c r="E81" s="2"/>
      <c r="F81" s="2">
        <v>1</v>
      </c>
      <c r="G81" s="2">
        <v>1</v>
      </c>
      <c r="H81" s="2">
        <v>100</v>
      </c>
      <c r="I81" s="2"/>
    </row>
    <row r="82" spans="1:11" x14ac:dyDescent="0.3">
      <c r="A82" s="252" t="s">
        <v>84</v>
      </c>
      <c r="B82" s="253"/>
      <c r="C82" s="253"/>
      <c r="D82" s="253"/>
      <c r="E82" s="253"/>
      <c r="F82" s="253"/>
      <c r="G82" s="253"/>
      <c r="H82" s="253"/>
      <c r="I82" s="254"/>
    </row>
    <row r="83" spans="1:11" ht="42.75" customHeight="1" x14ac:dyDescent="0.3">
      <c r="A83" s="2" t="s">
        <v>85</v>
      </c>
      <c r="B83" s="7" t="s">
        <v>179</v>
      </c>
      <c r="C83" s="80" t="s">
        <v>190</v>
      </c>
      <c r="D83" s="72" t="s">
        <v>193</v>
      </c>
      <c r="E83" s="2"/>
      <c r="F83" s="2">
        <v>303</v>
      </c>
      <c r="G83" s="2">
        <v>347</v>
      </c>
      <c r="H83" s="9">
        <f>(G83/F83)*100</f>
        <v>114.52145214521452</v>
      </c>
      <c r="I83" s="2"/>
    </row>
    <row r="84" spans="1:11" ht="31.5" customHeight="1" x14ac:dyDescent="0.3">
      <c r="A84" s="249" t="s">
        <v>180</v>
      </c>
      <c r="B84" s="250"/>
      <c r="C84" s="250"/>
      <c r="D84" s="250"/>
      <c r="E84" s="250"/>
      <c r="F84" s="250"/>
      <c r="G84" s="250"/>
      <c r="H84" s="250"/>
      <c r="I84" s="251"/>
    </row>
    <row r="85" spans="1:11" ht="48.75" customHeight="1" x14ac:dyDescent="0.3">
      <c r="A85" s="42" t="s">
        <v>86</v>
      </c>
      <c r="B85" s="53" t="s">
        <v>181</v>
      </c>
      <c r="C85" s="58" t="s">
        <v>190</v>
      </c>
      <c r="D85" s="39" t="s">
        <v>191</v>
      </c>
      <c r="E85" s="42"/>
      <c r="F85" s="42">
        <v>100</v>
      </c>
      <c r="G85" s="42">
        <v>100</v>
      </c>
      <c r="H85" s="42">
        <f>G85/F85*100</f>
        <v>100</v>
      </c>
      <c r="I85" s="42"/>
    </row>
    <row r="86" spans="1:11" ht="30.75" customHeight="1" x14ac:dyDescent="0.3">
      <c r="A86" s="255" t="s">
        <v>182</v>
      </c>
      <c r="B86" s="256"/>
      <c r="C86" s="256"/>
      <c r="D86" s="256"/>
      <c r="E86" s="256"/>
      <c r="F86" s="256"/>
      <c r="G86" s="256"/>
      <c r="H86" s="256"/>
      <c r="I86" s="257"/>
    </row>
    <row r="87" spans="1:11" ht="33" customHeight="1" x14ac:dyDescent="0.3">
      <c r="A87" s="42" t="s">
        <v>89</v>
      </c>
      <c r="B87" s="53" t="s">
        <v>183</v>
      </c>
      <c r="C87" s="58" t="s">
        <v>190</v>
      </c>
      <c r="D87" s="39" t="s">
        <v>191</v>
      </c>
      <c r="E87" s="42"/>
      <c r="F87" s="42">
        <v>46</v>
      </c>
      <c r="G87" s="42">
        <v>46</v>
      </c>
      <c r="H87" s="42">
        <f>G87/F87*100</f>
        <v>100</v>
      </c>
      <c r="I87" s="42"/>
    </row>
    <row r="88" spans="1:11" ht="45.75" customHeight="1" x14ac:dyDescent="0.3">
      <c r="A88" s="258" t="s">
        <v>184</v>
      </c>
      <c r="B88" s="259"/>
      <c r="C88" s="259"/>
      <c r="D88" s="259"/>
      <c r="E88" s="259"/>
      <c r="F88" s="259"/>
      <c r="G88" s="259"/>
      <c r="H88" s="259"/>
      <c r="I88" s="260"/>
    </row>
    <row r="89" spans="1:11" ht="33" customHeight="1" x14ac:dyDescent="0.3">
      <c r="A89" s="42" t="s">
        <v>91</v>
      </c>
      <c r="B89" s="53" t="s">
        <v>185</v>
      </c>
      <c r="C89" s="58" t="s">
        <v>190</v>
      </c>
      <c r="D89" s="39" t="s">
        <v>192</v>
      </c>
      <c r="E89" s="42"/>
      <c r="F89" s="42">
        <v>4</v>
      </c>
      <c r="G89" s="42">
        <v>4</v>
      </c>
      <c r="H89" s="42">
        <v>100</v>
      </c>
      <c r="I89" s="42"/>
    </row>
    <row r="90" spans="1:11" ht="32.25" customHeight="1" x14ac:dyDescent="0.3">
      <c r="A90" s="249" t="s">
        <v>186</v>
      </c>
      <c r="B90" s="250"/>
      <c r="C90" s="250"/>
      <c r="D90" s="250"/>
      <c r="E90" s="250"/>
      <c r="F90" s="250"/>
      <c r="G90" s="250"/>
      <c r="H90" s="250"/>
      <c r="I90" s="251"/>
    </row>
    <row r="91" spans="1:11" ht="27" customHeight="1" x14ac:dyDescent="0.3">
      <c r="A91" s="42" t="s">
        <v>92</v>
      </c>
      <c r="B91" s="53" t="s">
        <v>187</v>
      </c>
      <c r="C91" s="58" t="s">
        <v>190</v>
      </c>
      <c r="D91" s="39" t="s">
        <v>191</v>
      </c>
      <c r="E91" s="42"/>
      <c r="F91" s="42">
        <v>46</v>
      </c>
      <c r="G91" s="42">
        <v>46</v>
      </c>
      <c r="H91" s="42">
        <f>G91/F91*100</f>
        <v>100</v>
      </c>
      <c r="I91" s="42"/>
    </row>
    <row r="92" spans="1:11" x14ac:dyDescent="0.3">
      <c r="A92" s="261" t="s">
        <v>188</v>
      </c>
      <c r="B92" s="262"/>
      <c r="C92" s="262"/>
      <c r="D92" s="262"/>
      <c r="E92" s="262"/>
      <c r="F92" s="262"/>
      <c r="G92" s="262"/>
      <c r="H92" s="262"/>
      <c r="I92" s="263"/>
    </row>
    <row r="93" spans="1:11" ht="24.75" customHeight="1" x14ac:dyDescent="0.3">
      <c r="A93" s="42" t="s">
        <v>95</v>
      </c>
      <c r="B93" s="53" t="s">
        <v>187</v>
      </c>
      <c r="C93" s="58" t="s">
        <v>190</v>
      </c>
      <c r="D93" s="39" t="s">
        <v>191</v>
      </c>
      <c r="E93" s="42"/>
      <c r="F93" s="42">
        <v>95</v>
      </c>
      <c r="G93" s="42">
        <v>95</v>
      </c>
      <c r="H93" s="86">
        <f>G93/F93*100</f>
        <v>100</v>
      </c>
      <c r="I93" s="42"/>
      <c r="K93" s="38"/>
    </row>
    <row r="94" spans="1:11" ht="30" customHeight="1" x14ac:dyDescent="0.3">
      <c r="A94" s="249" t="s">
        <v>189</v>
      </c>
      <c r="B94" s="250"/>
      <c r="C94" s="250"/>
      <c r="D94" s="250"/>
      <c r="E94" s="250"/>
      <c r="F94" s="250"/>
      <c r="G94" s="250"/>
      <c r="H94" s="250"/>
      <c r="I94" s="251"/>
    </row>
    <row r="95" spans="1:11" ht="26.25" customHeight="1" x14ac:dyDescent="0.3">
      <c r="A95" s="43" t="s">
        <v>97</v>
      </c>
      <c r="B95" s="53" t="s">
        <v>187</v>
      </c>
      <c r="C95" s="194" t="s">
        <v>190</v>
      </c>
      <c r="D95" s="75" t="s">
        <v>191</v>
      </c>
      <c r="E95" s="43"/>
      <c r="F95" s="43">
        <v>95</v>
      </c>
      <c r="G95" s="43">
        <v>95</v>
      </c>
      <c r="H95" s="117">
        <f>G95/F95*100</f>
        <v>100</v>
      </c>
      <c r="I95" s="43"/>
    </row>
    <row r="96" spans="1:11" x14ac:dyDescent="0.3">
      <c r="A96" s="17"/>
      <c r="B96" s="17"/>
      <c r="C96" s="17"/>
      <c r="D96" s="17"/>
      <c r="E96" s="17"/>
      <c r="F96" s="17"/>
      <c r="G96" s="17"/>
      <c r="H96" s="17"/>
      <c r="I96" s="17"/>
    </row>
    <row r="97" spans="1:9" x14ac:dyDescent="0.3">
      <c r="A97" s="16"/>
      <c r="B97" s="16"/>
      <c r="C97" s="16"/>
      <c r="D97" s="16"/>
      <c r="E97" s="16"/>
      <c r="F97" s="16"/>
      <c r="G97" s="16"/>
      <c r="H97" s="16"/>
      <c r="I97" s="16"/>
    </row>
    <row r="98" spans="1:9" x14ac:dyDescent="0.3">
      <c r="A98" s="16"/>
      <c r="B98" s="16"/>
      <c r="C98" s="16"/>
      <c r="D98" s="16"/>
      <c r="E98" s="16"/>
      <c r="F98" s="16"/>
      <c r="G98" s="16"/>
      <c r="H98" s="16"/>
      <c r="I98" s="16"/>
    </row>
  </sheetData>
  <mergeCells count="55">
    <mergeCell ref="A1:J1"/>
    <mergeCell ref="A2:H2"/>
    <mergeCell ref="E4:H4"/>
    <mergeCell ref="F5:H5"/>
    <mergeCell ref="A24:I24"/>
    <mergeCell ref="E9:E16"/>
    <mergeCell ref="I4:I6"/>
    <mergeCell ref="E5:E6"/>
    <mergeCell ref="D4:D6"/>
    <mergeCell ref="C4:C6"/>
    <mergeCell ref="B4:B6"/>
    <mergeCell ref="A4:A6"/>
    <mergeCell ref="A8:I8"/>
    <mergeCell ref="A17:I17"/>
    <mergeCell ref="A9:A16"/>
    <mergeCell ref="A19:I19"/>
    <mergeCell ref="A21:I21"/>
    <mergeCell ref="A45:I45"/>
    <mergeCell ref="A25:I25"/>
    <mergeCell ref="A27:I27"/>
    <mergeCell ref="A29:I29"/>
    <mergeCell ref="A31:I31"/>
    <mergeCell ref="A33:I33"/>
    <mergeCell ref="A35:I35"/>
    <mergeCell ref="A37:I37"/>
    <mergeCell ref="A39:I39"/>
    <mergeCell ref="A41:I41"/>
    <mergeCell ref="A43:I43"/>
    <mergeCell ref="A23:I23"/>
    <mergeCell ref="A68:I68"/>
    <mergeCell ref="A47:I47"/>
    <mergeCell ref="A49:I49"/>
    <mergeCell ref="A51:I51"/>
    <mergeCell ref="A54:I54"/>
    <mergeCell ref="A56:I56"/>
    <mergeCell ref="A58:I58"/>
    <mergeCell ref="A60:I60"/>
    <mergeCell ref="A62:I62"/>
    <mergeCell ref="A64:I64"/>
    <mergeCell ref="A67:I67"/>
    <mergeCell ref="A66:I66"/>
    <mergeCell ref="A94:I94"/>
    <mergeCell ref="A70:I70"/>
    <mergeCell ref="A74:I74"/>
    <mergeCell ref="A76:I76"/>
    <mergeCell ref="A78:I78"/>
    <mergeCell ref="A80:I80"/>
    <mergeCell ref="A82:I82"/>
    <mergeCell ref="A84:I84"/>
    <mergeCell ref="A86:I86"/>
    <mergeCell ref="A88:I88"/>
    <mergeCell ref="A90:I90"/>
    <mergeCell ref="A92:I92"/>
    <mergeCell ref="A72:I72"/>
    <mergeCell ref="A73:I73"/>
  </mergeCells>
  <pageMargins left="0.70866141732283472" right="0" top="0" bottom="0" header="0.31496062992125984" footer="0.31496062992125984"/>
  <pageSetup paperSize="9" scale="7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1"/>
  <sheetViews>
    <sheetView zoomScale="90" zoomScaleNormal="90" workbookViewId="0">
      <selection activeCell="H9" sqref="H9"/>
    </sheetView>
  </sheetViews>
  <sheetFormatPr defaultRowHeight="14.4" x14ac:dyDescent="0.3"/>
  <cols>
    <col min="1" max="1" width="8" customWidth="1"/>
    <col min="2" max="2" width="24.33203125" customWidth="1"/>
    <col min="3" max="3" width="38.6640625" customWidth="1"/>
    <col min="4" max="6" width="6.88671875" customWidth="1"/>
    <col min="7" max="7" width="7.44140625" customWidth="1"/>
    <col min="8" max="8" width="9.44140625" style="38" customWidth="1"/>
    <col min="9" max="10" width="10.33203125" style="38" customWidth="1"/>
    <col min="11" max="11" width="9" customWidth="1"/>
    <col min="12" max="12" width="9.6640625" customWidth="1"/>
  </cols>
  <sheetData>
    <row r="1" spans="1:14" ht="17.399999999999999" x14ac:dyDescent="0.3">
      <c r="A1" s="271" t="s">
        <v>195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4" ht="17.399999999999999" x14ac:dyDescent="0.3">
      <c r="A2" s="271" t="s">
        <v>405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4" ht="15" thickBot="1" x14ac:dyDescent="0.35">
      <c r="C3" s="1"/>
    </row>
    <row r="4" spans="1:14" ht="27" customHeight="1" thickTop="1" thickBot="1" x14ac:dyDescent="0.35">
      <c r="A4" s="272" t="s">
        <v>0</v>
      </c>
      <c r="B4" s="272" t="s">
        <v>196</v>
      </c>
      <c r="C4" s="313" t="s">
        <v>197</v>
      </c>
      <c r="D4" s="322" t="s">
        <v>198</v>
      </c>
      <c r="E4" s="322"/>
      <c r="F4" s="322"/>
      <c r="G4" s="322"/>
      <c r="H4" s="325" t="s">
        <v>203</v>
      </c>
      <c r="I4" s="325"/>
      <c r="J4" s="325"/>
      <c r="K4" s="325"/>
      <c r="L4" s="325"/>
    </row>
    <row r="5" spans="1:14" ht="56.25" customHeight="1" thickTop="1" thickBot="1" x14ac:dyDescent="0.35">
      <c r="A5" s="272"/>
      <c r="B5" s="272"/>
      <c r="C5" s="313"/>
      <c r="D5" s="182" t="s">
        <v>199</v>
      </c>
      <c r="E5" s="182" t="s">
        <v>200</v>
      </c>
      <c r="F5" s="183" t="s">
        <v>201</v>
      </c>
      <c r="G5" s="183" t="s">
        <v>202</v>
      </c>
      <c r="H5" s="184" t="s">
        <v>204</v>
      </c>
      <c r="I5" s="184" t="s">
        <v>205</v>
      </c>
      <c r="J5" s="184" t="s">
        <v>206</v>
      </c>
      <c r="K5" s="185" t="s">
        <v>391</v>
      </c>
      <c r="L5" s="185" t="s">
        <v>392</v>
      </c>
      <c r="N5" s="38"/>
    </row>
    <row r="6" spans="1:14" ht="15.6" thickTop="1" thickBot="1" x14ac:dyDescent="0.35">
      <c r="A6" s="174">
        <v>1</v>
      </c>
      <c r="B6" s="174">
        <v>2</v>
      </c>
      <c r="C6" s="174">
        <v>3</v>
      </c>
      <c r="D6" s="174">
        <v>4</v>
      </c>
      <c r="E6" s="174">
        <v>5</v>
      </c>
      <c r="F6" s="174">
        <v>6</v>
      </c>
      <c r="G6" s="174">
        <v>7</v>
      </c>
      <c r="H6" s="175">
        <v>8</v>
      </c>
      <c r="I6" s="175">
        <v>9</v>
      </c>
      <c r="J6" s="175">
        <v>10</v>
      </c>
      <c r="K6" s="174">
        <v>11</v>
      </c>
      <c r="L6" s="174">
        <v>12</v>
      </c>
    </row>
    <row r="7" spans="1:14" ht="16.2" thickTop="1" x14ac:dyDescent="0.3">
      <c r="A7" s="316"/>
      <c r="B7" s="314" t="s">
        <v>210</v>
      </c>
      <c r="C7" s="126" t="s">
        <v>207</v>
      </c>
      <c r="D7" s="178" t="s">
        <v>110</v>
      </c>
      <c r="E7" s="178" t="s">
        <v>110</v>
      </c>
      <c r="F7" s="179" t="s">
        <v>110</v>
      </c>
      <c r="G7" s="178" t="s">
        <v>110</v>
      </c>
      <c r="H7" s="180">
        <f>SUM(H14+H23+H27+H33+H39)</f>
        <v>25851.899999999998</v>
      </c>
      <c r="I7" s="180">
        <f>SUM(I14+I23+I27+I33+I39)</f>
        <v>25851.899999999998</v>
      </c>
      <c r="J7" s="180">
        <f>SUM(J14+J23+J27+J33+J39)</f>
        <v>24610.230000000003</v>
      </c>
      <c r="K7" s="181">
        <f>(J7/H7)*100</f>
        <v>95.196987455467507</v>
      </c>
      <c r="L7" s="181">
        <f>(J7/I7)*100</f>
        <v>95.196987455467507</v>
      </c>
    </row>
    <row r="8" spans="1:14" ht="38.25" customHeight="1" x14ac:dyDescent="0.3">
      <c r="A8" s="316"/>
      <c r="B8" s="314"/>
      <c r="C8" s="127" t="s">
        <v>208</v>
      </c>
      <c r="D8" s="111"/>
      <c r="E8" s="111"/>
      <c r="F8" s="128"/>
      <c r="G8" s="111"/>
      <c r="H8" s="111"/>
      <c r="I8" s="111"/>
      <c r="J8" s="111"/>
      <c r="K8" s="111"/>
      <c r="L8" s="111"/>
    </row>
    <row r="9" spans="1:14" ht="405" customHeight="1" x14ac:dyDescent="0.3">
      <c r="A9" s="317"/>
      <c r="B9" s="315"/>
      <c r="C9" s="127" t="s">
        <v>209</v>
      </c>
      <c r="D9" s="111"/>
      <c r="E9" s="111"/>
      <c r="F9" s="128"/>
      <c r="G9" s="111"/>
      <c r="H9" s="111"/>
      <c r="I9" s="111"/>
      <c r="J9" s="111"/>
      <c r="K9" s="111"/>
      <c r="L9" s="111"/>
    </row>
    <row r="10" spans="1:14" ht="19.5" customHeight="1" x14ac:dyDescent="0.3">
      <c r="A10" s="304"/>
      <c r="B10" s="326"/>
      <c r="C10" s="14" t="s">
        <v>211</v>
      </c>
      <c r="D10" s="2"/>
      <c r="E10" s="2"/>
      <c r="F10" s="24"/>
      <c r="G10" s="2"/>
      <c r="H10" s="42"/>
      <c r="I10" s="42"/>
      <c r="J10" s="42"/>
      <c r="K10" s="2"/>
      <c r="L10" s="2"/>
    </row>
    <row r="11" spans="1:14" x14ac:dyDescent="0.3">
      <c r="A11" s="310"/>
      <c r="B11" s="327"/>
      <c r="C11" s="22" t="s">
        <v>212</v>
      </c>
      <c r="D11" s="311"/>
      <c r="E11" s="304"/>
      <c r="F11" s="306"/>
      <c r="G11" s="304"/>
      <c r="H11" s="235"/>
      <c r="I11" s="235"/>
      <c r="J11" s="235"/>
      <c r="K11" s="304"/>
      <c r="L11" s="304"/>
    </row>
    <row r="12" spans="1:14" ht="211.5" customHeight="1" x14ac:dyDescent="0.3">
      <c r="A12" s="310"/>
      <c r="B12" s="327"/>
      <c r="C12" s="23" t="s">
        <v>213</v>
      </c>
      <c r="D12" s="312"/>
      <c r="E12" s="305"/>
      <c r="F12" s="307"/>
      <c r="G12" s="305"/>
      <c r="H12" s="236"/>
      <c r="I12" s="236"/>
      <c r="J12" s="236"/>
      <c r="K12" s="305"/>
      <c r="L12" s="305"/>
    </row>
    <row r="13" spans="1:14" ht="41.4" x14ac:dyDescent="0.3">
      <c r="A13" s="305"/>
      <c r="B13" s="328"/>
      <c r="C13" s="21" t="s">
        <v>214</v>
      </c>
      <c r="D13" s="20"/>
      <c r="E13" s="2"/>
      <c r="F13" s="24"/>
      <c r="G13" s="2"/>
      <c r="H13" s="42"/>
      <c r="I13" s="42"/>
      <c r="J13" s="42"/>
      <c r="K13" s="2"/>
      <c r="L13" s="2"/>
    </row>
    <row r="14" spans="1:14" x14ac:dyDescent="0.3">
      <c r="A14" s="308">
        <v>1</v>
      </c>
      <c r="B14" s="130"/>
      <c r="C14" s="131" t="s">
        <v>211</v>
      </c>
      <c r="D14" s="101">
        <v>873</v>
      </c>
      <c r="E14" s="101">
        <v>1001</v>
      </c>
      <c r="F14" s="132" t="s">
        <v>228</v>
      </c>
      <c r="G14" s="101">
        <v>313</v>
      </c>
      <c r="H14" s="135">
        <f>H16+H18+H20+H22</f>
        <v>20259.099999999999</v>
      </c>
      <c r="I14" s="135">
        <f>I16+I18+I20+I22</f>
        <v>20259.099999999999</v>
      </c>
      <c r="J14" s="135">
        <f t="shared" ref="J14" si="0">J16+J18+J20+J22</f>
        <v>19791.330000000002</v>
      </c>
      <c r="K14" s="100">
        <f>(J14/H14)*100</f>
        <v>97.69106228805822</v>
      </c>
      <c r="L14" s="100">
        <f>(J14/I14)*100</f>
        <v>97.69106228805822</v>
      </c>
    </row>
    <row r="15" spans="1:14" ht="289.5" customHeight="1" x14ac:dyDescent="0.3">
      <c r="A15" s="309"/>
      <c r="B15" s="133" t="s">
        <v>131</v>
      </c>
      <c r="C15" s="131" t="s">
        <v>382</v>
      </c>
      <c r="D15" s="101"/>
      <c r="E15" s="101"/>
      <c r="F15" s="132"/>
      <c r="G15" s="101"/>
      <c r="H15" s="101"/>
      <c r="I15" s="101"/>
      <c r="J15" s="101"/>
      <c r="K15" s="100"/>
      <c r="L15" s="100"/>
    </row>
    <row r="16" spans="1:14" x14ac:dyDescent="0.3">
      <c r="A16" s="235" t="s">
        <v>50</v>
      </c>
      <c r="B16" s="302" t="s">
        <v>387</v>
      </c>
      <c r="C16" s="42" t="s">
        <v>215</v>
      </c>
      <c r="D16" s="42">
        <v>873</v>
      </c>
      <c r="E16" s="42">
        <v>1001</v>
      </c>
      <c r="F16" s="90" t="s">
        <v>228</v>
      </c>
      <c r="G16" s="42">
        <v>313</v>
      </c>
      <c r="H16" s="98">
        <v>15040</v>
      </c>
      <c r="I16" s="98">
        <v>15040</v>
      </c>
      <c r="J16" s="98">
        <v>14925.3</v>
      </c>
      <c r="K16" s="98">
        <f>(J16/H16)*100</f>
        <v>99.237367021276583</v>
      </c>
      <c r="L16" s="98">
        <f t="shared" ref="L16:L39" si="1">(J16/I16)*100</f>
        <v>99.237367021276583</v>
      </c>
      <c r="M16" s="38"/>
    </row>
    <row r="17" spans="1:13" ht="44.25" customHeight="1" x14ac:dyDescent="0.3">
      <c r="A17" s="236"/>
      <c r="B17" s="303"/>
      <c r="C17" s="53" t="s">
        <v>214</v>
      </c>
      <c r="D17" s="42"/>
      <c r="E17" s="42"/>
      <c r="F17" s="90"/>
      <c r="G17" s="42"/>
      <c r="H17" s="98"/>
      <c r="I17" s="98"/>
      <c r="J17" s="98"/>
      <c r="K17" s="98"/>
      <c r="L17" s="98"/>
    </row>
    <row r="18" spans="1:13" x14ac:dyDescent="0.3">
      <c r="A18" s="235" t="s">
        <v>53</v>
      </c>
      <c r="B18" s="302" t="s">
        <v>386</v>
      </c>
      <c r="C18" s="61" t="s">
        <v>215</v>
      </c>
      <c r="D18" s="42">
        <v>873</v>
      </c>
      <c r="E18" s="42">
        <v>1006</v>
      </c>
      <c r="F18" s="90" t="s">
        <v>224</v>
      </c>
      <c r="G18" s="42">
        <v>601</v>
      </c>
      <c r="H18" s="98">
        <v>950.1</v>
      </c>
      <c r="I18" s="98">
        <v>950.1</v>
      </c>
      <c r="J18" s="98">
        <v>906.03</v>
      </c>
      <c r="K18" s="98">
        <f>(J18/H18)*100</f>
        <v>95.361540890432579</v>
      </c>
      <c r="L18" s="98">
        <f t="shared" si="1"/>
        <v>95.361540890432579</v>
      </c>
    </row>
    <row r="19" spans="1:13" ht="42" x14ac:dyDescent="0.3">
      <c r="A19" s="236"/>
      <c r="B19" s="303"/>
      <c r="C19" s="53" t="s">
        <v>214</v>
      </c>
      <c r="D19" s="42"/>
      <c r="E19" s="42"/>
      <c r="F19" s="90"/>
      <c r="G19" s="42"/>
      <c r="H19" s="98"/>
      <c r="I19" s="98"/>
      <c r="J19" s="98"/>
      <c r="K19" s="98"/>
      <c r="L19" s="98"/>
    </row>
    <row r="20" spans="1:13" x14ac:dyDescent="0.3">
      <c r="A20" s="235" t="s">
        <v>55</v>
      </c>
      <c r="B20" s="302" t="s">
        <v>385</v>
      </c>
      <c r="C20" s="61" t="s">
        <v>215</v>
      </c>
      <c r="D20" s="42">
        <v>873</v>
      </c>
      <c r="E20" s="42">
        <v>1006</v>
      </c>
      <c r="F20" s="90" t="s">
        <v>227</v>
      </c>
      <c r="G20" s="42">
        <v>630</v>
      </c>
      <c r="H20" s="98">
        <v>19</v>
      </c>
      <c r="I20" s="98">
        <v>19</v>
      </c>
      <c r="J20" s="98">
        <v>0</v>
      </c>
      <c r="K20" s="98">
        <f t="shared" ref="K20:K22" si="2">(J20/H20)*100</f>
        <v>0</v>
      </c>
      <c r="L20" s="98">
        <f t="shared" si="1"/>
        <v>0</v>
      </c>
      <c r="M20" s="38"/>
    </row>
    <row r="21" spans="1:13" ht="42" x14ac:dyDescent="0.3">
      <c r="A21" s="236"/>
      <c r="B21" s="329"/>
      <c r="C21" s="61" t="s">
        <v>214</v>
      </c>
      <c r="D21" s="42"/>
      <c r="E21" s="42"/>
      <c r="F21" s="90"/>
      <c r="G21" s="42"/>
      <c r="H21" s="98"/>
      <c r="I21" s="98"/>
      <c r="J21" s="98"/>
      <c r="K21" s="98"/>
      <c r="L21" s="98"/>
    </row>
    <row r="22" spans="1:13" ht="42" x14ac:dyDescent="0.3">
      <c r="A22" s="76" t="s">
        <v>367</v>
      </c>
      <c r="B22" s="118" t="s">
        <v>369</v>
      </c>
      <c r="C22" s="119" t="s">
        <v>214</v>
      </c>
      <c r="D22" s="42">
        <v>873</v>
      </c>
      <c r="E22" s="42"/>
      <c r="F22" s="90"/>
      <c r="G22" s="42"/>
      <c r="H22" s="98">
        <v>4250</v>
      </c>
      <c r="I22" s="98">
        <v>4250</v>
      </c>
      <c r="J22" s="98">
        <v>3960</v>
      </c>
      <c r="K22" s="98">
        <f t="shared" si="2"/>
        <v>93.17647058823529</v>
      </c>
      <c r="L22" s="98">
        <f t="shared" si="1"/>
        <v>93.17647058823529</v>
      </c>
    </row>
    <row r="23" spans="1:13" x14ac:dyDescent="0.3">
      <c r="A23" s="285" t="s">
        <v>57</v>
      </c>
      <c r="B23" s="300" t="s">
        <v>160</v>
      </c>
      <c r="C23" s="134" t="s">
        <v>215</v>
      </c>
      <c r="D23" s="101">
        <v>873</v>
      </c>
      <c r="E23" s="101">
        <v>1002</v>
      </c>
      <c r="F23" s="132" t="s">
        <v>226</v>
      </c>
      <c r="G23" s="101">
        <v>111</v>
      </c>
      <c r="H23" s="135">
        <f>H25</f>
        <v>1034.0999999999999</v>
      </c>
      <c r="I23" s="135">
        <f>I25</f>
        <v>1034.0999999999999</v>
      </c>
      <c r="J23" s="135">
        <f>J25</f>
        <v>337.2</v>
      </c>
      <c r="K23" s="135">
        <f>(J23/H23)*100</f>
        <v>32.608064984044098</v>
      </c>
      <c r="L23" s="135">
        <f t="shared" si="1"/>
        <v>32.608064984044098</v>
      </c>
    </row>
    <row r="24" spans="1:13" ht="42" x14ac:dyDescent="0.3">
      <c r="A24" s="286"/>
      <c r="B24" s="301"/>
      <c r="C24" s="136" t="s">
        <v>214</v>
      </c>
      <c r="D24" s="101"/>
      <c r="E24" s="101"/>
      <c r="F24" s="101"/>
      <c r="G24" s="101"/>
      <c r="H24" s="135"/>
      <c r="I24" s="135"/>
      <c r="J24" s="135"/>
      <c r="K24" s="135"/>
      <c r="L24" s="135"/>
    </row>
    <row r="25" spans="1:13" x14ac:dyDescent="0.3">
      <c r="A25" s="235" t="s">
        <v>163</v>
      </c>
      <c r="B25" s="302" t="s">
        <v>216</v>
      </c>
      <c r="C25" s="118" t="s">
        <v>215</v>
      </c>
      <c r="D25" s="42">
        <v>873</v>
      </c>
      <c r="E25" s="42">
        <v>1002</v>
      </c>
      <c r="F25" s="90" t="s">
        <v>226</v>
      </c>
      <c r="G25" s="42">
        <v>111</v>
      </c>
      <c r="H25" s="98">
        <v>1034.0999999999999</v>
      </c>
      <c r="I25" s="98">
        <v>1034.0999999999999</v>
      </c>
      <c r="J25" s="98">
        <v>337.2</v>
      </c>
      <c r="K25" s="98">
        <f t="shared" ref="K25:K35" si="3">(J25/H25)*100</f>
        <v>32.608064984044098</v>
      </c>
      <c r="L25" s="98">
        <f t="shared" si="1"/>
        <v>32.608064984044098</v>
      </c>
    </row>
    <row r="26" spans="1:13" ht="60" customHeight="1" x14ac:dyDescent="0.3">
      <c r="A26" s="236"/>
      <c r="B26" s="303"/>
      <c r="C26" s="119" t="s">
        <v>214</v>
      </c>
      <c r="D26" s="42"/>
      <c r="E26" s="42"/>
      <c r="F26" s="42"/>
      <c r="G26" s="42"/>
      <c r="H26" s="98"/>
      <c r="I26" s="98"/>
      <c r="J26" s="98"/>
      <c r="K26" s="98"/>
      <c r="L26" s="98"/>
    </row>
    <row r="27" spans="1:13" x14ac:dyDescent="0.3">
      <c r="A27" s="285" t="s">
        <v>65</v>
      </c>
      <c r="B27" s="296" t="s">
        <v>64</v>
      </c>
      <c r="C27" s="137" t="s">
        <v>215</v>
      </c>
      <c r="D27" s="101">
        <v>873</v>
      </c>
      <c r="E27" s="101">
        <v>1003</v>
      </c>
      <c r="F27" s="132" t="s">
        <v>225</v>
      </c>
      <c r="G27" s="101">
        <v>630</v>
      </c>
      <c r="H27" s="135">
        <f>H29+H31</f>
        <v>1764</v>
      </c>
      <c r="I27" s="135">
        <f>I29+I31</f>
        <v>1764</v>
      </c>
      <c r="J27" s="135">
        <f>J29+J31</f>
        <v>1687</v>
      </c>
      <c r="K27" s="135">
        <f t="shared" si="3"/>
        <v>95.634920634920633</v>
      </c>
      <c r="L27" s="135">
        <f t="shared" si="1"/>
        <v>95.634920634920633</v>
      </c>
      <c r="M27" s="38"/>
    </row>
    <row r="28" spans="1:13" ht="34.5" customHeight="1" x14ac:dyDescent="0.3">
      <c r="A28" s="295"/>
      <c r="B28" s="297"/>
      <c r="C28" s="137" t="s">
        <v>217</v>
      </c>
      <c r="D28" s="101"/>
      <c r="E28" s="101"/>
      <c r="F28" s="101"/>
      <c r="G28" s="101"/>
      <c r="H28" s="135"/>
      <c r="I28" s="135"/>
      <c r="J28" s="135"/>
      <c r="K28" s="135"/>
      <c r="L28" s="135"/>
    </row>
    <row r="29" spans="1:13" ht="21.75" customHeight="1" x14ac:dyDescent="0.3">
      <c r="A29" s="235" t="s">
        <v>301</v>
      </c>
      <c r="B29" s="88" t="s">
        <v>383</v>
      </c>
      <c r="C29" s="61" t="s">
        <v>215</v>
      </c>
      <c r="D29" s="42">
        <v>873</v>
      </c>
      <c r="E29" s="42">
        <v>1003</v>
      </c>
      <c r="F29" s="90" t="s">
        <v>225</v>
      </c>
      <c r="G29" s="42">
        <v>630</v>
      </c>
      <c r="H29" s="98">
        <v>457</v>
      </c>
      <c r="I29" s="98">
        <v>457</v>
      </c>
      <c r="J29" s="98">
        <v>380</v>
      </c>
      <c r="K29" s="98">
        <f t="shared" si="3"/>
        <v>83.150984682713343</v>
      </c>
      <c r="L29" s="98">
        <f t="shared" si="1"/>
        <v>83.150984682713343</v>
      </c>
    </row>
    <row r="30" spans="1:13" ht="102.75" customHeight="1" x14ac:dyDescent="0.3">
      <c r="A30" s="236"/>
      <c r="B30" s="120" t="s">
        <v>304</v>
      </c>
      <c r="C30" s="61" t="s">
        <v>217</v>
      </c>
      <c r="D30" s="42"/>
      <c r="E30" s="42"/>
      <c r="F30" s="42"/>
      <c r="G30" s="42"/>
      <c r="H30" s="98"/>
      <c r="I30" s="98"/>
      <c r="J30" s="98"/>
      <c r="K30" s="98"/>
      <c r="L30" s="98"/>
    </row>
    <row r="31" spans="1:13" ht="21.75" customHeight="1" x14ac:dyDescent="0.3">
      <c r="A31" s="235" t="s">
        <v>86</v>
      </c>
      <c r="B31" s="84" t="s">
        <v>384</v>
      </c>
      <c r="C31" s="42" t="s">
        <v>215</v>
      </c>
      <c r="D31" s="42">
        <v>873</v>
      </c>
      <c r="E31" s="42">
        <v>1003</v>
      </c>
      <c r="F31" s="90" t="s">
        <v>225</v>
      </c>
      <c r="G31" s="42">
        <v>630</v>
      </c>
      <c r="H31" s="98">
        <v>1307</v>
      </c>
      <c r="I31" s="98">
        <v>1307</v>
      </c>
      <c r="J31" s="98">
        <v>1307</v>
      </c>
      <c r="K31" s="98">
        <f t="shared" si="3"/>
        <v>100</v>
      </c>
      <c r="L31" s="98">
        <f t="shared" si="1"/>
        <v>100</v>
      </c>
    </row>
    <row r="32" spans="1:13" ht="62.25" customHeight="1" x14ac:dyDescent="0.3">
      <c r="A32" s="236"/>
      <c r="B32" s="53" t="s">
        <v>218</v>
      </c>
      <c r="C32" s="61" t="s">
        <v>217</v>
      </c>
      <c r="D32" s="42"/>
      <c r="E32" s="42"/>
      <c r="F32" s="42"/>
      <c r="G32" s="42"/>
      <c r="H32" s="98"/>
      <c r="I32" s="98"/>
      <c r="J32" s="98"/>
      <c r="K32" s="98"/>
      <c r="L32" s="98"/>
    </row>
    <row r="33" spans="1:12" x14ac:dyDescent="0.3">
      <c r="A33" s="285" t="s">
        <v>89</v>
      </c>
      <c r="B33" s="298" t="s">
        <v>220</v>
      </c>
      <c r="C33" s="101" t="s">
        <v>215</v>
      </c>
      <c r="D33" s="101">
        <v>873</v>
      </c>
      <c r="E33" s="101">
        <v>1006</v>
      </c>
      <c r="F33" s="132" t="s">
        <v>224</v>
      </c>
      <c r="G33" s="101">
        <v>630</v>
      </c>
      <c r="H33" s="135">
        <f>H35+H37</f>
        <v>2555</v>
      </c>
      <c r="I33" s="135">
        <f>I35+I37</f>
        <v>2555</v>
      </c>
      <c r="J33" s="135">
        <f t="shared" ref="J33" si="4">J35+J37</f>
        <v>2555</v>
      </c>
      <c r="K33" s="135">
        <f t="shared" si="3"/>
        <v>100</v>
      </c>
      <c r="L33" s="135">
        <f t="shared" si="1"/>
        <v>100</v>
      </c>
    </row>
    <row r="34" spans="1:12" ht="127.5" customHeight="1" x14ac:dyDescent="0.3">
      <c r="A34" s="286"/>
      <c r="B34" s="299"/>
      <c r="C34" s="138" t="s">
        <v>219</v>
      </c>
      <c r="D34" s="101"/>
      <c r="E34" s="101"/>
      <c r="F34" s="101"/>
      <c r="G34" s="101"/>
      <c r="H34" s="135"/>
      <c r="I34" s="135"/>
      <c r="J34" s="135"/>
      <c r="K34" s="135"/>
      <c r="L34" s="135"/>
    </row>
    <row r="35" spans="1:12" x14ac:dyDescent="0.3">
      <c r="A35" s="235" t="s">
        <v>91</v>
      </c>
      <c r="B35" s="290" t="s">
        <v>388</v>
      </c>
      <c r="C35" s="43" t="s">
        <v>215</v>
      </c>
      <c r="D35" s="42">
        <v>873</v>
      </c>
      <c r="E35" s="42">
        <v>1006</v>
      </c>
      <c r="F35" s="90" t="s">
        <v>224</v>
      </c>
      <c r="G35" s="42">
        <v>630</v>
      </c>
      <c r="H35" s="98">
        <v>2435</v>
      </c>
      <c r="I35" s="98">
        <v>2435</v>
      </c>
      <c r="J35" s="98">
        <v>2435</v>
      </c>
      <c r="K35" s="98">
        <f t="shared" si="3"/>
        <v>100</v>
      </c>
      <c r="L35" s="98">
        <f t="shared" si="1"/>
        <v>100</v>
      </c>
    </row>
    <row r="36" spans="1:12" ht="194.25" customHeight="1" x14ac:dyDescent="0.3">
      <c r="A36" s="236"/>
      <c r="B36" s="291"/>
      <c r="C36" s="91" t="s">
        <v>219</v>
      </c>
      <c r="D36" s="92"/>
      <c r="E36" s="42"/>
      <c r="F36" s="90"/>
      <c r="G36" s="42"/>
      <c r="H36" s="98"/>
      <c r="I36" s="98"/>
      <c r="J36" s="98"/>
      <c r="K36" s="98"/>
      <c r="L36" s="98"/>
    </row>
    <row r="37" spans="1:12" x14ac:dyDescent="0.3">
      <c r="A37" s="235" t="s">
        <v>92</v>
      </c>
      <c r="B37" s="290" t="s">
        <v>389</v>
      </c>
      <c r="C37" s="93" t="s">
        <v>215</v>
      </c>
      <c r="D37" s="42">
        <v>873</v>
      </c>
      <c r="E37" s="42">
        <v>1006</v>
      </c>
      <c r="F37" s="90" t="s">
        <v>224</v>
      </c>
      <c r="G37" s="42">
        <v>630</v>
      </c>
      <c r="H37" s="98">
        <v>120</v>
      </c>
      <c r="I37" s="98">
        <v>120</v>
      </c>
      <c r="J37" s="98">
        <v>120</v>
      </c>
      <c r="K37" s="98">
        <f>(J37/H37)*100</f>
        <v>100</v>
      </c>
      <c r="L37" s="98">
        <f t="shared" si="1"/>
        <v>100</v>
      </c>
    </row>
    <row r="38" spans="1:12" ht="121.5" customHeight="1" x14ac:dyDescent="0.3">
      <c r="A38" s="236"/>
      <c r="B38" s="291"/>
      <c r="C38" s="91" t="s">
        <v>219</v>
      </c>
      <c r="D38" s="92"/>
      <c r="E38" s="42"/>
      <c r="F38" s="42"/>
      <c r="G38" s="42"/>
      <c r="H38" s="98"/>
      <c r="I38" s="98"/>
      <c r="J38" s="98"/>
      <c r="K38" s="98"/>
      <c r="L38" s="98"/>
    </row>
    <row r="39" spans="1:12" x14ac:dyDescent="0.3">
      <c r="A39" s="285" t="s">
        <v>95</v>
      </c>
      <c r="B39" s="292" t="s">
        <v>223</v>
      </c>
      <c r="C39" s="101" t="s">
        <v>215</v>
      </c>
      <c r="D39" s="101">
        <v>873</v>
      </c>
      <c r="E39" s="101">
        <v>1006</v>
      </c>
      <c r="F39" s="132" t="s">
        <v>224</v>
      </c>
      <c r="G39" s="101">
        <v>630</v>
      </c>
      <c r="H39" s="135">
        <f>H42+H45</f>
        <v>239.7</v>
      </c>
      <c r="I39" s="135">
        <f t="shared" ref="I39:J39" si="5">I42+I45</f>
        <v>239.7</v>
      </c>
      <c r="J39" s="135">
        <f t="shared" si="5"/>
        <v>239.7</v>
      </c>
      <c r="K39" s="135">
        <f>(J39/H39)*100</f>
        <v>100</v>
      </c>
      <c r="L39" s="135">
        <f t="shared" si="1"/>
        <v>100</v>
      </c>
    </row>
    <row r="40" spans="1:12" x14ac:dyDescent="0.3">
      <c r="A40" s="295"/>
      <c r="B40" s="293"/>
      <c r="C40" s="139" t="s">
        <v>221</v>
      </c>
      <c r="D40" s="285"/>
      <c r="E40" s="285"/>
      <c r="F40" s="323"/>
      <c r="G40" s="285"/>
      <c r="H40" s="288"/>
      <c r="I40" s="288"/>
      <c r="J40" s="288"/>
      <c r="K40" s="288"/>
      <c r="L40" s="288"/>
    </row>
    <row r="41" spans="1:12" ht="87" customHeight="1" x14ac:dyDescent="0.3">
      <c r="A41" s="286"/>
      <c r="B41" s="294"/>
      <c r="C41" s="140" t="s">
        <v>222</v>
      </c>
      <c r="D41" s="286"/>
      <c r="E41" s="286"/>
      <c r="F41" s="324"/>
      <c r="G41" s="286"/>
      <c r="H41" s="289"/>
      <c r="I41" s="289"/>
      <c r="J41" s="289"/>
      <c r="K41" s="289"/>
      <c r="L41" s="289"/>
    </row>
    <row r="42" spans="1:12" x14ac:dyDescent="0.3">
      <c r="A42" s="242" t="s">
        <v>97</v>
      </c>
      <c r="B42" s="287" t="s">
        <v>390</v>
      </c>
      <c r="C42" s="93" t="s">
        <v>215</v>
      </c>
      <c r="D42" s="42">
        <v>873</v>
      </c>
      <c r="E42" s="42">
        <v>1006</v>
      </c>
      <c r="F42" s="90" t="s">
        <v>224</v>
      </c>
      <c r="G42" s="42">
        <v>630</v>
      </c>
      <c r="H42" s="98">
        <v>235</v>
      </c>
      <c r="I42" s="98">
        <v>235</v>
      </c>
      <c r="J42" s="98">
        <v>235</v>
      </c>
      <c r="K42" s="98">
        <f>(J42/H42)*100</f>
        <v>100</v>
      </c>
      <c r="L42" s="98">
        <v>100</v>
      </c>
    </row>
    <row r="43" spans="1:12" x14ac:dyDescent="0.3">
      <c r="A43" s="242"/>
      <c r="B43" s="287"/>
      <c r="C43" s="121" t="s">
        <v>221</v>
      </c>
      <c r="D43" s="235"/>
      <c r="E43" s="235"/>
      <c r="F43" s="235"/>
      <c r="G43" s="235"/>
      <c r="H43" s="283"/>
      <c r="I43" s="283"/>
      <c r="J43" s="283"/>
      <c r="K43" s="283"/>
      <c r="L43" s="283"/>
    </row>
    <row r="44" spans="1:12" ht="77.25" customHeight="1" x14ac:dyDescent="0.3">
      <c r="A44" s="242"/>
      <c r="B44" s="287"/>
      <c r="C44" s="122" t="s">
        <v>222</v>
      </c>
      <c r="D44" s="282"/>
      <c r="E44" s="282"/>
      <c r="F44" s="282"/>
      <c r="G44" s="282"/>
      <c r="H44" s="284"/>
      <c r="I44" s="284"/>
      <c r="J44" s="284"/>
      <c r="K44" s="284"/>
      <c r="L44" s="284"/>
    </row>
    <row r="45" spans="1:12" ht="15" customHeight="1" x14ac:dyDescent="0.3">
      <c r="A45" s="242" t="s">
        <v>295</v>
      </c>
      <c r="B45" s="318" t="s">
        <v>296</v>
      </c>
      <c r="C45" s="42" t="s">
        <v>215</v>
      </c>
      <c r="D45" s="39">
        <v>873</v>
      </c>
      <c r="E45" s="39">
        <v>1006</v>
      </c>
      <c r="F45" s="123" t="s">
        <v>224</v>
      </c>
      <c r="G45" s="39">
        <v>630</v>
      </c>
      <c r="H45" s="129">
        <v>4.7</v>
      </c>
      <c r="I45" s="129">
        <v>4.7</v>
      </c>
      <c r="J45" s="129">
        <v>4.7</v>
      </c>
      <c r="K45" s="98">
        <f>(J45/H45)*100</f>
        <v>100</v>
      </c>
      <c r="L45" s="129">
        <v>100</v>
      </c>
    </row>
    <row r="46" spans="1:12" ht="24" customHeight="1" x14ac:dyDescent="0.3">
      <c r="A46" s="242"/>
      <c r="B46" s="319"/>
      <c r="C46" s="124" t="s">
        <v>221</v>
      </c>
      <c r="D46" s="321"/>
      <c r="E46" s="235"/>
      <c r="F46" s="235"/>
      <c r="G46" s="235"/>
      <c r="H46" s="283"/>
      <c r="I46" s="283"/>
      <c r="J46" s="283"/>
      <c r="K46" s="283"/>
      <c r="L46" s="283"/>
    </row>
    <row r="47" spans="1:12" ht="60.75" customHeight="1" x14ac:dyDescent="0.3">
      <c r="A47" s="242"/>
      <c r="B47" s="320"/>
      <c r="C47" s="125" t="s">
        <v>222</v>
      </c>
      <c r="D47" s="236"/>
      <c r="E47" s="236"/>
      <c r="F47" s="236"/>
      <c r="G47" s="236"/>
      <c r="H47" s="330"/>
      <c r="I47" s="330"/>
      <c r="J47" s="330"/>
      <c r="K47" s="330"/>
      <c r="L47" s="330"/>
    </row>
    <row r="48" spans="1:12" x14ac:dyDescent="0.3">
      <c r="A48" s="16"/>
      <c r="B48" s="16"/>
      <c r="C48" s="16"/>
      <c r="D48" s="16"/>
      <c r="E48" s="16"/>
      <c r="F48" s="16"/>
      <c r="G48" s="16"/>
      <c r="H48" s="46"/>
      <c r="I48" s="46"/>
      <c r="J48" s="4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46"/>
      <c r="I49" s="46"/>
      <c r="J49" s="4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46"/>
      <c r="I50" s="46"/>
      <c r="J50" s="4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46"/>
      <c r="I51" s="46"/>
      <c r="J51" s="46"/>
      <c r="K51" s="16"/>
      <c r="L51" s="16"/>
    </row>
  </sheetData>
  <mergeCells count="74">
    <mergeCell ref="L46:L47"/>
    <mergeCell ref="G46:G47"/>
    <mergeCell ref="H46:H47"/>
    <mergeCell ref="I46:I47"/>
    <mergeCell ref="J46:J47"/>
    <mergeCell ref="K46:K47"/>
    <mergeCell ref="H4:L4"/>
    <mergeCell ref="B10:B13"/>
    <mergeCell ref="B18:B19"/>
    <mergeCell ref="B20:B21"/>
    <mergeCell ref="B35:B36"/>
    <mergeCell ref="K11:K12"/>
    <mergeCell ref="L11:L12"/>
    <mergeCell ref="B45:B47"/>
    <mergeCell ref="D46:D47"/>
    <mergeCell ref="E46:E47"/>
    <mergeCell ref="F46:F47"/>
    <mergeCell ref="D4:G4"/>
    <mergeCell ref="E40:E41"/>
    <mergeCell ref="F40:F41"/>
    <mergeCell ref="G40:G41"/>
    <mergeCell ref="B16:B17"/>
    <mergeCell ref="A4:A5"/>
    <mergeCell ref="B4:B5"/>
    <mergeCell ref="C4:C5"/>
    <mergeCell ref="B7:B9"/>
    <mergeCell ref="A7:A9"/>
    <mergeCell ref="A16:A17"/>
    <mergeCell ref="I11:I12"/>
    <mergeCell ref="J11:J12"/>
    <mergeCell ref="A18:A19"/>
    <mergeCell ref="E11:E12"/>
    <mergeCell ref="F11:F12"/>
    <mergeCell ref="G11:G12"/>
    <mergeCell ref="H11:H12"/>
    <mergeCell ref="A14:A15"/>
    <mergeCell ref="A10:A13"/>
    <mergeCell ref="D11:D12"/>
    <mergeCell ref="A20:A21"/>
    <mergeCell ref="B23:B24"/>
    <mergeCell ref="A23:A24"/>
    <mergeCell ref="B25:B26"/>
    <mergeCell ref="A25:A26"/>
    <mergeCell ref="A27:A28"/>
    <mergeCell ref="B27:B28"/>
    <mergeCell ref="A31:A32"/>
    <mergeCell ref="B33:B34"/>
    <mergeCell ref="A33:A34"/>
    <mergeCell ref="L43:L44"/>
    <mergeCell ref="J40:J41"/>
    <mergeCell ref="K40:K41"/>
    <mergeCell ref="L40:L41"/>
    <mergeCell ref="A35:A36"/>
    <mergeCell ref="B37:B38"/>
    <mergeCell ref="A37:A38"/>
    <mergeCell ref="B39:B41"/>
    <mergeCell ref="A39:A41"/>
    <mergeCell ref="H40:H41"/>
    <mergeCell ref="A45:A47"/>
    <mergeCell ref="A29:A30"/>
    <mergeCell ref="A1:L1"/>
    <mergeCell ref="A2:L2"/>
    <mergeCell ref="G43:G44"/>
    <mergeCell ref="H43:H44"/>
    <mergeCell ref="D40:D41"/>
    <mergeCell ref="B42:B44"/>
    <mergeCell ref="A42:A44"/>
    <mergeCell ref="D43:D44"/>
    <mergeCell ref="E43:E44"/>
    <mergeCell ref="F43:F44"/>
    <mergeCell ref="I40:I41"/>
    <mergeCell ref="I43:I44"/>
    <mergeCell ref="J43:J44"/>
    <mergeCell ref="K43:K44"/>
  </mergeCells>
  <pageMargins left="0.59055118110236227" right="0" top="0" bottom="0" header="0.31496062992125984" footer="0.31496062992125984"/>
  <pageSetup paperSize="9" scale="62" fitToWidth="2" fitToHeight="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17"/>
  <sheetViews>
    <sheetView workbookViewId="0">
      <selection activeCell="B19" sqref="B19:B21"/>
    </sheetView>
  </sheetViews>
  <sheetFormatPr defaultRowHeight="14.4" x14ac:dyDescent="0.3"/>
  <cols>
    <col min="1" max="1" width="6" customWidth="1"/>
    <col min="2" max="2" width="46.109375" customWidth="1"/>
    <col min="3" max="3" width="22.6640625" customWidth="1"/>
    <col min="4" max="4" width="13.33203125" customWidth="1"/>
    <col min="5" max="5" width="13.88671875" style="38" customWidth="1"/>
    <col min="6" max="6" width="9.109375" customWidth="1"/>
  </cols>
  <sheetData>
    <row r="1" spans="1:8" ht="18" x14ac:dyDescent="0.35">
      <c r="A1" s="271" t="s">
        <v>229</v>
      </c>
      <c r="B1" s="331"/>
      <c r="C1" s="331"/>
      <c r="D1" s="331"/>
      <c r="E1" s="331"/>
      <c r="F1" s="331"/>
      <c r="G1" s="13"/>
      <c r="H1" s="13"/>
    </row>
    <row r="2" spans="1:8" ht="18" x14ac:dyDescent="0.3">
      <c r="A2" s="332" t="s">
        <v>376</v>
      </c>
      <c r="B2" s="332"/>
      <c r="C2" s="332"/>
      <c r="D2" s="332"/>
      <c r="E2" s="332"/>
      <c r="F2" s="234"/>
      <c r="G2" s="26"/>
    </row>
    <row r="3" spans="1:8" ht="18.600000000000001" thickBot="1" x14ac:dyDescent="0.4">
      <c r="A3" s="203"/>
      <c r="B3" s="203"/>
      <c r="C3" s="203"/>
      <c r="D3" s="203"/>
      <c r="E3" s="204"/>
      <c r="F3" s="203"/>
    </row>
    <row r="4" spans="1:8" ht="56.25" customHeight="1" thickTop="1" thickBot="1" x14ac:dyDescent="0.35">
      <c r="A4" s="150" t="s">
        <v>0</v>
      </c>
      <c r="B4" s="150" t="s">
        <v>230</v>
      </c>
      <c r="C4" s="150" t="s">
        <v>231</v>
      </c>
      <c r="D4" s="150" t="s">
        <v>232</v>
      </c>
      <c r="E4" s="151" t="s">
        <v>233</v>
      </c>
      <c r="F4" s="150" t="s">
        <v>121</v>
      </c>
    </row>
    <row r="5" spans="1:8" ht="15.6" thickTop="1" thickBot="1" x14ac:dyDescent="0.35">
      <c r="A5" s="176">
        <v>1</v>
      </c>
      <c r="B5" s="176">
        <v>2</v>
      </c>
      <c r="C5" s="176">
        <v>3</v>
      </c>
      <c r="D5" s="176">
        <v>4</v>
      </c>
      <c r="E5" s="177">
        <v>5</v>
      </c>
      <c r="F5" s="176">
        <v>6</v>
      </c>
    </row>
    <row r="6" spans="1:8" ht="16.8" thickTop="1" thickBot="1" x14ac:dyDescent="0.35">
      <c r="A6" s="346" t="s">
        <v>240</v>
      </c>
      <c r="B6" s="344" t="s">
        <v>239</v>
      </c>
      <c r="C6" s="172" t="s">
        <v>207</v>
      </c>
      <c r="D6" s="217">
        <f>SUM(D7:D11)</f>
        <v>182734.8</v>
      </c>
      <c r="E6" s="218">
        <f>SUM(E7:E11)</f>
        <v>168549.19</v>
      </c>
      <c r="F6" s="173">
        <f>(E6/D6)*100</f>
        <v>92.237050632939116</v>
      </c>
    </row>
    <row r="7" spans="1:8" ht="30.75" customHeight="1" thickBot="1" x14ac:dyDescent="0.35">
      <c r="A7" s="347"/>
      <c r="B7" s="344"/>
      <c r="C7" s="156" t="s">
        <v>234</v>
      </c>
      <c r="D7" s="215">
        <f>D13+D59+D87+D45</f>
        <v>31964.3</v>
      </c>
      <c r="E7" s="215">
        <f>E13+E59+E87+E45</f>
        <v>27460</v>
      </c>
      <c r="F7" s="157">
        <f t="shared" ref="F7:F15" si="0">(E7/D7)*100</f>
        <v>85.908341493478673</v>
      </c>
    </row>
    <row r="8" spans="1:8" ht="15" customHeight="1" thickBot="1" x14ac:dyDescent="0.35">
      <c r="A8" s="347"/>
      <c r="B8" s="344"/>
      <c r="C8" s="156" t="s">
        <v>235</v>
      </c>
      <c r="D8" s="215">
        <f>D14+D46+D60+D88+D104</f>
        <v>122329.59999999999</v>
      </c>
      <c r="E8" s="215">
        <f>E14+E46+E60+E88+E104</f>
        <v>117272.8</v>
      </c>
      <c r="F8" s="157">
        <f t="shared" si="0"/>
        <v>95.866249869205816</v>
      </c>
    </row>
    <row r="9" spans="1:8" ht="46.5" customHeight="1" thickBot="1" x14ac:dyDescent="0.35">
      <c r="A9" s="347"/>
      <c r="B9" s="344"/>
      <c r="C9" s="156" t="s">
        <v>236</v>
      </c>
      <c r="D9" s="215">
        <f>D15+D47+D61+D81+D89</f>
        <v>25851.899999999998</v>
      </c>
      <c r="E9" s="215">
        <f>E15+E47+E61+E81+E89</f>
        <v>23816.39</v>
      </c>
      <c r="F9" s="157">
        <f t="shared" si="0"/>
        <v>92.126265380881094</v>
      </c>
    </row>
    <row r="10" spans="1:8" ht="33" customHeight="1" thickBot="1" x14ac:dyDescent="0.35">
      <c r="A10" s="347"/>
      <c r="B10" s="344"/>
      <c r="C10" s="156" t="s">
        <v>237</v>
      </c>
      <c r="D10" s="215">
        <f>D48+D90+D82</f>
        <v>2589</v>
      </c>
      <c r="E10" s="215">
        <f>E48+E90+E82</f>
        <v>0</v>
      </c>
      <c r="F10" s="157">
        <f t="shared" si="0"/>
        <v>0</v>
      </c>
    </row>
    <row r="11" spans="1:8" ht="16.2" thickBot="1" x14ac:dyDescent="0.35">
      <c r="A11" s="347"/>
      <c r="B11" s="345"/>
      <c r="C11" s="156" t="s">
        <v>238</v>
      </c>
      <c r="D11" s="215">
        <f>D91</f>
        <v>0</v>
      </c>
      <c r="E11" s="215">
        <f>E91</f>
        <v>0</v>
      </c>
      <c r="F11" s="157"/>
    </row>
    <row r="12" spans="1:8" ht="15" thickBot="1" x14ac:dyDescent="0.35">
      <c r="A12" s="356" t="s">
        <v>15</v>
      </c>
      <c r="B12" s="355" t="s">
        <v>395</v>
      </c>
      <c r="C12" s="153" t="s">
        <v>207</v>
      </c>
      <c r="D12" s="216">
        <f>SUM(D13:D17)</f>
        <v>86198.9</v>
      </c>
      <c r="E12" s="208">
        <f>SUM(E13:E17)</f>
        <v>82265.240000000005</v>
      </c>
      <c r="F12" s="155">
        <f t="shared" si="0"/>
        <v>95.436531092624165</v>
      </c>
    </row>
    <row r="13" spans="1:8" ht="21" customHeight="1" thickBot="1" x14ac:dyDescent="0.35">
      <c r="A13" s="356"/>
      <c r="B13" s="355"/>
      <c r="C13" s="153" t="s">
        <v>234</v>
      </c>
      <c r="D13" s="208">
        <f>D20+D22+D23+D35+D41</f>
        <v>27674</v>
      </c>
      <c r="E13" s="208">
        <f>E20+E22+E23+E35+E41</f>
        <v>27460</v>
      </c>
      <c r="F13" s="155">
        <f t="shared" si="0"/>
        <v>99.226710992267115</v>
      </c>
    </row>
    <row r="14" spans="1:8" s="38" customFormat="1" ht="21" customHeight="1" thickBot="1" x14ac:dyDescent="0.35">
      <c r="A14" s="356"/>
      <c r="B14" s="355"/>
      <c r="C14" s="153" t="s">
        <v>235</v>
      </c>
      <c r="D14" s="208">
        <f>D18+D21+D25+D26+D27+D28+D29+D30+D31+D32+D33+D38+D24+D42</f>
        <v>38265.800000000003</v>
      </c>
      <c r="E14" s="208">
        <f>E18+E21+E25+E26+E27+E28+E29+E30+E31+E32+E33+E38+E24+E42</f>
        <v>35476.47</v>
      </c>
      <c r="F14" s="155">
        <f t="shared" si="0"/>
        <v>92.710645014608346</v>
      </c>
    </row>
    <row r="15" spans="1:8" ht="44.25" customHeight="1" thickBot="1" x14ac:dyDescent="0.35">
      <c r="A15" s="356"/>
      <c r="B15" s="355"/>
      <c r="C15" s="153" t="s">
        <v>236</v>
      </c>
      <c r="D15" s="208">
        <f>D34+D36+D39+D43</f>
        <v>20259.099999999999</v>
      </c>
      <c r="E15" s="208">
        <f>E34+E36+E39+E43</f>
        <v>19328.77</v>
      </c>
      <c r="F15" s="155">
        <f t="shared" si="0"/>
        <v>95.407841414475484</v>
      </c>
    </row>
    <row r="16" spans="1:8" ht="28.8" thickBot="1" x14ac:dyDescent="0.35">
      <c r="A16" s="356"/>
      <c r="B16" s="355"/>
      <c r="C16" s="153" t="s">
        <v>237</v>
      </c>
      <c r="D16" s="208"/>
      <c r="E16" s="208"/>
      <c r="F16" s="154"/>
    </row>
    <row r="17" spans="1:7" ht="15" thickBot="1" x14ac:dyDescent="0.35">
      <c r="A17" s="356"/>
      <c r="B17" s="355"/>
      <c r="C17" s="153" t="s">
        <v>238</v>
      </c>
      <c r="D17" s="208"/>
      <c r="E17" s="208"/>
      <c r="F17" s="154"/>
    </row>
    <row r="18" spans="1:7" ht="65.25" customHeight="1" x14ac:dyDescent="0.3">
      <c r="A18" s="79" t="s">
        <v>19</v>
      </c>
      <c r="B18" s="143" t="s">
        <v>241</v>
      </c>
      <c r="C18" s="77" t="s">
        <v>235</v>
      </c>
      <c r="D18" s="206">
        <v>593</v>
      </c>
      <c r="E18" s="219">
        <v>434.2</v>
      </c>
      <c r="F18" s="48">
        <f>(E18/D18)*100</f>
        <v>73.22091062394604</v>
      </c>
    </row>
    <row r="19" spans="1:7" x14ac:dyDescent="0.3">
      <c r="A19" s="336" t="s">
        <v>21</v>
      </c>
      <c r="B19" s="333" t="s">
        <v>22</v>
      </c>
      <c r="C19" s="67" t="s">
        <v>207</v>
      </c>
      <c r="D19" s="207">
        <f>D20+D21</f>
        <v>42490.3</v>
      </c>
      <c r="E19" s="214">
        <f>E20+E21</f>
        <v>40018.15</v>
      </c>
      <c r="F19" s="32">
        <f t="shared" ref="F19:F89" si="1">(E19/D19)*100</f>
        <v>94.181848563083804</v>
      </c>
    </row>
    <row r="20" spans="1:7" ht="23.25" customHeight="1" x14ac:dyDescent="0.3">
      <c r="A20" s="279"/>
      <c r="B20" s="334"/>
      <c r="C20" s="67" t="s">
        <v>234</v>
      </c>
      <c r="D20" s="207">
        <v>27674</v>
      </c>
      <c r="E20" s="214">
        <v>27460</v>
      </c>
      <c r="F20" s="32">
        <f t="shared" si="1"/>
        <v>99.226710992267115</v>
      </c>
      <c r="G20" s="38"/>
    </row>
    <row r="21" spans="1:7" x14ac:dyDescent="0.3">
      <c r="A21" s="280"/>
      <c r="B21" s="335"/>
      <c r="C21" s="67" t="s">
        <v>235</v>
      </c>
      <c r="D21" s="207">
        <v>14816.3</v>
      </c>
      <c r="E21" s="214">
        <v>12558.15</v>
      </c>
      <c r="F21" s="32">
        <f t="shared" si="1"/>
        <v>84.759015408705267</v>
      </c>
    </row>
    <row r="22" spans="1:7" ht="90.75" customHeight="1" x14ac:dyDescent="0.3">
      <c r="A22" s="163" t="s">
        <v>23</v>
      </c>
      <c r="B22" s="21" t="s">
        <v>242</v>
      </c>
      <c r="C22" s="67" t="s">
        <v>234</v>
      </c>
      <c r="D22" s="207">
        <v>0</v>
      </c>
      <c r="E22" s="214">
        <v>0</v>
      </c>
      <c r="F22" s="32"/>
    </row>
    <row r="23" spans="1:7" ht="75.75" customHeight="1" x14ac:dyDescent="0.3">
      <c r="A23" s="163" t="s">
        <v>26</v>
      </c>
      <c r="B23" s="21" t="s">
        <v>243</v>
      </c>
      <c r="C23" s="67" t="s">
        <v>234</v>
      </c>
      <c r="D23" s="206">
        <v>0</v>
      </c>
      <c r="E23" s="219">
        <v>0</v>
      </c>
      <c r="F23" s="32"/>
    </row>
    <row r="24" spans="1:7" ht="73.5" customHeight="1" x14ac:dyDescent="0.3">
      <c r="A24" s="163" t="s">
        <v>28</v>
      </c>
      <c r="B24" s="21" t="s">
        <v>244</v>
      </c>
      <c r="C24" s="67" t="s">
        <v>235</v>
      </c>
      <c r="D24" s="207">
        <v>0</v>
      </c>
      <c r="E24" s="214">
        <v>0</v>
      </c>
      <c r="F24" s="32"/>
    </row>
    <row r="25" spans="1:7" ht="78" customHeight="1" x14ac:dyDescent="0.3">
      <c r="A25" s="163" t="s">
        <v>30</v>
      </c>
      <c r="B25" s="21" t="s">
        <v>245</v>
      </c>
      <c r="C25" s="67" t="s">
        <v>235</v>
      </c>
      <c r="D25" s="207">
        <v>10294</v>
      </c>
      <c r="E25" s="214">
        <v>10219.790000000001</v>
      </c>
      <c r="F25" s="32">
        <f t="shared" si="1"/>
        <v>99.279094618224221</v>
      </c>
    </row>
    <row r="26" spans="1:7" ht="61.5" customHeight="1" x14ac:dyDescent="0.3">
      <c r="A26" s="163" t="s">
        <v>32</v>
      </c>
      <c r="B26" s="21" t="s">
        <v>246</v>
      </c>
      <c r="C26" s="67" t="s">
        <v>235</v>
      </c>
      <c r="D26" s="206">
        <v>0</v>
      </c>
      <c r="E26" s="219">
        <v>0</v>
      </c>
      <c r="F26" s="32"/>
    </row>
    <row r="27" spans="1:7" ht="65.25" customHeight="1" x14ac:dyDescent="0.3">
      <c r="A27" s="163" t="s">
        <v>34</v>
      </c>
      <c r="B27" s="21" t="s">
        <v>247</v>
      </c>
      <c r="C27" s="67" t="s">
        <v>235</v>
      </c>
      <c r="D27" s="207">
        <v>100</v>
      </c>
      <c r="E27" s="214">
        <v>66.599999999999994</v>
      </c>
      <c r="F27" s="32">
        <f t="shared" si="1"/>
        <v>66.599999999999994</v>
      </c>
    </row>
    <row r="28" spans="1:7" ht="77.25" customHeight="1" x14ac:dyDescent="0.3">
      <c r="A28" s="163" t="s">
        <v>36</v>
      </c>
      <c r="B28" s="21" t="s">
        <v>248</v>
      </c>
      <c r="C28" s="67" t="s">
        <v>235</v>
      </c>
      <c r="D28" s="207">
        <v>0</v>
      </c>
      <c r="E28" s="214">
        <v>0</v>
      </c>
      <c r="F28" s="32"/>
    </row>
    <row r="29" spans="1:7" ht="93.75" customHeight="1" x14ac:dyDescent="0.3">
      <c r="A29" s="163" t="s">
        <v>38</v>
      </c>
      <c r="B29" s="21" t="s">
        <v>249</v>
      </c>
      <c r="C29" s="67" t="s">
        <v>235</v>
      </c>
      <c r="D29" s="206">
        <v>11776</v>
      </c>
      <c r="E29" s="219">
        <v>11651.9</v>
      </c>
      <c r="F29" s="32">
        <f t="shared" si="1"/>
        <v>98.946161684782609</v>
      </c>
    </row>
    <row r="30" spans="1:7" ht="73.5" customHeight="1" x14ac:dyDescent="0.3">
      <c r="A30" s="163" t="s">
        <v>40</v>
      </c>
      <c r="B30" s="21" t="s">
        <v>250</v>
      </c>
      <c r="C30" s="67" t="s">
        <v>235</v>
      </c>
      <c r="D30" s="207">
        <v>129</v>
      </c>
      <c r="E30" s="214">
        <v>46.86</v>
      </c>
      <c r="F30" s="32">
        <f t="shared" si="1"/>
        <v>36.325581395348841</v>
      </c>
    </row>
    <row r="31" spans="1:7" ht="167.25" customHeight="1" x14ac:dyDescent="0.3">
      <c r="A31" s="163" t="s">
        <v>44</v>
      </c>
      <c r="B31" s="21" t="s">
        <v>251</v>
      </c>
      <c r="C31" s="67" t="s">
        <v>235</v>
      </c>
      <c r="D31" s="206">
        <v>125</v>
      </c>
      <c r="E31" s="219">
        <v>95.14</v>
      </c>
      <c r="F31" s="32">
        <f t="shared" si="1"/>
        <v>76.111999999999995</v>
      </c>
    </row>
    <row r="32" spans="1:7" ht="50.25" customHeight="1" x14ac:dyDescent="0.3">
      <c r="A32" s="163" t="s">
        <v>45</v>
      </c>
      <c r="B32" s="142" t="s">
        <v>46</v>
      </c>
      <c r="C32" s="67" t="s">
        <v>235</v>
      </c>
      <c r="D32" s="207">
        <v>140</v>
      </c>
      <c r="E32" s="214">
        <v>139.22999999999999</v>
      </c>
      <c r="F32" s="32">
        <f t="shared" si="1"/>
        <v>99.449999999999989</v>
      </c>
    </row>
    <row r="33" spans="1:7" ht="70.5" customHeight="1" x14ac:dyDescent="0.3">
      <c r="A33" s="163" t="s">
        <v>47</v>
      </c>
      <c r="B33" s="142" t="s">
        <v>48</v>
      </c>
      <c r="C33" s="67" t="s">
        <v>235</v>
      </c>
      <c r="D33" s="206">
        <v>227</v>
      </c>
      <c r="E33" s="219">
        <v>227</v>
      </c>
      <c r="F33" s="32">
        <f t="shared" si="1"/>
        <v>100</v>
      </c>
    </row>
    <row r="34" spans="1:7" ht="42" x14ac:dyDescent="0.3">
      <c r="A34" s="163" t="s">
        <v>50</v>
      </c>
      <c r="B34" s="142" t="s">
        <v>49</v>
      </c>
      <c r="C34" s="15" t="s">
        <v>236</v>
      </c>
      <c r="D34" s="207">
        <v>15040</v>
      </c>
      <c r="E34" s="214">
        <v>14925.27</v>
      </c>
      <c r="F34" s="32">
        <f t="shared" si="1"/>
        <v>99.237167553191497</v>
      </c>
    </row>
    <row r="35" spans="1:7" ht="88.5" customHeight="1" x14ac:dyDescent="0.3">
      <c r="A35" s="163" t="s">
        <v>51</v>
      </c>
      <c r="B35" s="144" t="s">
        <v>252</v>
      </c>
      <c r="C35" s="71" t="s">
        <v>234</v>
      </c>
      <c r="D35" s="207">
        <v>0</v>
      </c>
      <c r="E35" s="214">
        <v>0</v>
      </c>
      <c r="F35" s="32"/>
    </row>
    <row r="36" spans="1:7" s="38" customFormat="1" ht="77.25" customHeight="1" x14ac:dyDescent="0.3">
      <c r="A36" s="164" t="s">
        <v>53</v>
      </c>
      <c r="B36" s="145" t="s">
        <v>253</v>
      </c>
      <c r="C36" s="119" t="s">
        <v>236</v>
      </c>
      <c r="D36" s="214">
        <v>950.1</v>
      </c>
      <c r="E36" s="214">
        <v>1013.5</v>
      </c>
      <c r="F36" s="47">
        <f t="shared" si="1"/>
        <v>106.67298179139037</v>
      </c>
    </row>
    <row r="37" spans="1:7" x14ac:dyDescent="0.3">
      <c r="A37" s="340" t="s">
        <v>55</v>
      </c>
      <c r="B37" s="337" t="s">
        <v>159</v>
      </c>
      <c r="C37" s="71" t="s">
        <v>207</v>
      </c>
      <c r="D37" s="207">
        <v>84.5</v>
      </c>
      <c r="E37" s="214">
        <v>37.6</v>
      </c>
      <c r="F37" s="32">
        <f t="shared" si="1"/>
        <v>44.497041420118343</v>
      </c>
    </row>
    <row r="38" spans="1:7" x14ac:dyDescent="0.3">
      <c r="A38" s="340"/>
      <c r="B38" s="338"/>
      <c r="C38" s="71" t="s">
        <v>235</v>
      </c>
      <c r="D38" s="214">
        <v>65.5</v>
      </c>
      <c r="E38" s="214">
        <v>37.6</v>
      </c>
      <c r="F38" s="47">
        <f t="shared" si="1"/>
        <v>57.404580152671755</v>
      </c>
    </row>
    <row r="39" spans="1:7" ht="42" x14ac:dyDescent="0.3">
      <c r="A39" s="340"/>
      <c r="B39" s="339"/>
      <c r="C39" s="30" t="s">
        <v>236</v>
      </c>
      <c r="D39" s="207">
        <v>19</v>
      </c>
      <c r="E39" s="214">
        <v>0</v>
      </c>
      <c r="F39" s="32">
        <f t="shared" si="1"/>
        <v>0</v>
      </c>
    </row>
    <row r="40" spans="1:7" ht="82.8" x14ac:dyDescent="0.3">
      <c r="A40" s="163" t="s">
        <v>307</v>
      </c>
      <c r="B40" s="146" t="s">
        <v>308</v>
      </c>
      <c r="C40" s="27" t="s">
        <v>235</v>
      </c>
      <c r="D40" s="220">
        <v>0</v>
      </c>
      <c r="E40" s="221">
        <v>0</v>
      </c>
      <c r="F40" s="32"/>
    </row>
    <row r="41" spans="1:7" x14ac:dyDescent="0.3">
      <c r="A41" s="340" t="s">
        <v>364</v>
      </c>
      <c r="B41" s="333" t="s">
        <v>366</v>
      </c>
      <c r="C41" s="27" t="s">
        <v>234</v>
      </c>
      <c r="D41" s="220">
        <v>0</v>
      </c>
      <c r="E41" s="221">
        <v>0</v>
      </c>
      <c r="F41" s="32"/>
    </row>
    <row r="42" spans="1:7" ht="42" customHeight="1" x14ac:dyDescent="0.3">
      <c r="A42" s="340"/>
      <c r="B42" s="335"/>
      <c r="C42" s="27" t="s">
        <v>235</v>
      </c>
      <c r="D42" s="220">
        <v>0</v>
      </c>
      <c r="E42" s="221">
        <v>0</v>
      </c>
      <c r="F42" s="32"/>
      <c r="G42" s="38"/>
    </row>
    <row r="43" spans="1:7" ht="42" customHeight="1" x14ac:dyDescent="0.3">
      <c r="A43" s="163" t="s">
        <v>367</v>
      </c>
      <c r="B43" s="142" t="s">
        <v>369</v>
      </c>
      <c r="C43" s="27" t="s">
        <v>236</v>
      </c>
      <c r="D43" s="207">
        <v>4250</v>
      </c>
      <c r="E43" s="214">
        <v>3390</v>
      </c>
      <c r="F43" s="32">
        <f t="shared" si="1"/>
        <v>79.764705882352942</v>
      </c>
      <c r="G43" s="38"/>
    </row>
    <row r="44" spans="1:7" x14ac:dyDescent="0.3">
      <c r="A44" s="342" t="s">
        <v>57</v>
      </c>
      <c r="B44" s="341" t="s">
        <v>254</v>
      </c>
      <c r="C44" s="158" t="s">
        <v>207</v>
      </c>
      <c r="D44" s="222">
        <f>SUM(D45:D49)</f>
        <v>61011.1</v>
      </c>
      <c r="E44" s="223">
        <f>SUM(E45:E49)</f>
        <v>52919</v>
      </c>
      <c r="F44" s="159">
        <f t="shared" si="1"/>
        <v>86.73667578522597</v>
      </c>
    </row>
    <row r="45" spans="1:7" x14ac:dyDescent="0.3">
      <c r="A45" s="342"/>
      <c r="B45" s="342"/>
      <c r="C45" s="160" t="s">
        <v>234</v>
      </c>
      <c r="D45" s="209">
        <f>D53</f>
        <v>4290.3</v>
      </c>
      <c r="E45" s="210">
        <f>E53</f>
        <v>0</v>
      </c>
      <c r="F45" s="159">
        <f t="shared" si="1"/>
        <v>0</v>
      </c>
    </row>
    <row r="46" spans="1:7" x14ac:dyDescent="0.3">
      <c r="A46" s="342"/>
      <c r="B46" s="342"/>
      <c r="C46" s="160" t="s">
        <v>235</v>
      </c>
      <c r="D46" s="209">
        <f>D51</f>
        <v>53097.7</v>
      </c>
      <c r="E46" s="210">
        <f>E51</f>
        <v>52919</v>
      </c>
      <c r="F46" s="161">
        <f t="shared" si="1"/>
        <v>99.663450582605279</v>
      </c>
    </row>
    <row r="47" spans="1:7" ht="51" customHeight="1" x14ac:dyDescent="0.3">
      <c r="A47" s="342"/>
      <c r="B47" s="342"/>
      <c r="C47" s="160" t="s">
        <v>236</v>
      </c>
      <c r="D47" s="209">
        <f>D50</f>
        <v>1034.0999999999999</v>
      </c>
      <c r="E47" s="210">
        <f>E50</f>
        <v>0</v>
      </c>
      <c r="F47" s="161">
        <f t="shared" si="1"/>
        <v>0</v>
      </c>
      <c r="G47" s="38"/>
    </row>
    <row r="48" spans="1:7" ht="28.2" x14ac:dyDescent="0.3">
      <c r="A48" s="342"/>
      <c r="B48" s="342"/>
      <c r="C48" s="160" t="s">
        <v>237</v>
      </c>
      <c r="D48" s="209">
        <f>D52</f>
        <v>2589</v>
      </c>
      <c r="E48" s="209">
        <f>E52</f>
        <v>0</v>
      </c>
      <c r="F48" s="161">
        <f t="shared" si="1"/>
        <v>0</v>
      </c>
    </row>
    <row r="49" spans="1:6" x14ac:dyDescent="0.3">
      <c r="A49" s="343"/>
      <c r="B49" s="343"/>
      <c r="C49" s="160" t="s">
        <v>238</v>
      </c>
      <c r="D49" s="209"/>
      <c r="E49" s="210"/>
      <c r="F49" s="162"/>
    </row>
    <row r="50" spans="1:6" ht="67.5" customHeight="1" x14ac:dyDescent="0.3">
      <c r="A50" s="163" t="s">
        <v>163</v>
      </c>
      <c r="B50" s="142" t="s">
        <v>255</v>
      </c>
      <c r="C50" s="28" t="s">
        <v>236</v>
      </c>
      <c r="D50" s="224">
        <v>1034.0999999999999</v>
      </c>
      <c r="E50" s="129">
        <v>0</v>
      </c>
      <c r="F50" s="32">
        <f t="shared" si="1"/>
        <v>0</v>
      </c>
    </row>
    <row r="51" spans="1:6" ht="15" customHeight="1" x14ac:dyDescent="0.3">
      <c r="A51" s="336" t="s">
        <v>62</v>
      </c>
      <c r="B51" s="333" t="s">
        <v>256</v>
      </c>
      <c r="C51" s="27" t="s">
        <v>235</v>
      </c>
      <c r="D51" s="211">
        <v>53097.7</v>
      </c>
      <c r="E51" s="129">
        <v>52919</v>
      </c>
      <c r="F51" s="32">
        <f t="shared" si="1"/>
        <v>99.663450582605279</v>
      </c>
    </row>
    <row r="52" spans="1:6" ht="33" customHeight="1" x14ac:dyDescent="0.3">
      <c r="A52" s="279"/>
      <c r="B52" s="334"/>
      <c r="C52" s="28" t="s">
        <v>237</v>
      </c>
      <c r="D52" s="211">
        <v>2589</v>
      </c>
      <c r="E52" s="129">
        <v>0</v>
      </c>
      <c r="F52" s="32"/>
    </row>
    <row r="53" spans="1:6" ht="26.25" customHeight="1" x14ac:dyDescent="0.3">
      <c r="A53" s="280"/>
      <c r="B53" s="335"/>
      <c r="C53" s="27" t="s">
        <v>234</v>
      </c>
      <c r="D53" s="211">
        <v>4290.3</v>
      </c>
      <c r="E53" s="129">
        <v>0</v>
      </c>
      <c r="F53" s="32">
        <f t="shared" si="1"/>
        <v>0</v>
      </c>
    </row>
    <row r="54" spans="1:6" x14ac:dyDescent="0.3">
      <c r="A54" s="336" t="s">
        <v>63</v>
      </c>
      <c r="B54" s="333" t="s">
        <v>257</v>
      </c>
      <c r="C54" s="27" t="s">
        <v>207</v>
      </c>
      <c r="D54" s="211"/>
      <c r="E54" s="129"/>
      <c r="F54" s="32"/>
    </row>
    <row r="55" spans="1:6" x14ac:dyDescent="0.3">
      <c r="A55" s="279"/>
      <c r="B55" s="334"/>
      <c r="C55" s="27" t="s">
        <v>235</v>
      </c>
      <c r="D55" s="211"/>
      <c r="E55" s="129"/>
      <c r="F55" s="32"/>
    </row>
    <row r="56" spans="1:6" ht="40.5" customHeight="1" x14ac:dyDescent="0.3">
      <c r="A56" s="279"/>
      <c r="B56" s="334"/>
      <c r="C56" s="27" t="s">
        <v>236</v>
      </c>
      <c r="D56" s="211"/>
      <c r="E56" s="129"/>
      <c r="F56" s="32"/>
    </row>
    <row r="57" spans="1:6" ht="39" customHeight="1" x14ac:dyDescent="0.3">
      <c r="A57" s="280"/>
      <c r="B57" s="335"/>
      <c r="C57" s="28" t="s">
        <v>237</v>
      </c>
      <c r="D57" s="211"/>
      <c r="E57" s="129"/>
      <c r="F57" s="32"/>
    </row>
    <row r="58" spans="1:6" x14ac:dyDescent="0.3">
      <c r="A58" s="351" t="s">
        <v>65</v>
      </c>
      <c r="B58" s="348" t="s">
        <v>393</v>
      </c>
      <c r="C58" s="160" t="s">
        <v>207</v>
      </c>
      <c r="D58" s="213">
        <f>SUM(D59:D63)</f>
        <v>21490.400000000001</v>
      </c>
      <c r="E58" s="209">
        <f>SUM(E59:E63)</f>
        <v>19235.150000000001</v>
      </c>
      <c r="F58" s="161">
        <f t="shared" si="1"/>
        <v>89.505779324721729</v>
      </c>
    </row>
    <row r="59" spans="1:6" x14ac:dyDescent="0.3">
      <c r="A59" s="342"/>
      <c r="B59" s="349"/>
      <c r="C59" s="160" t="s">
        <v>234</v>
      </c>
      <c r="D59" s="209">
        <f>D65+D66+D75+D67+D71</f>
        <v>0</v>
      </c>
      <c r="E59" s="209">
        <f>E65+E66+E75+E67+E71</f>
        <v>0</v>
      </c>
      <c r="F59" s="161"/>
    </row>
    <row r="60" spans="1:6" x14ac:dyDescent="0.3">
      <c r="A60" s="342"/>
      <c r="B60" s="349"/>
      <c r="C60" s="160" t="s">
        <v>235</v>
      </c>
      <c r="D60" s="209">
        <f>SUM(D64+D68+D69+D73+D74+D76+D77+D78+D72)</f>
        <v>19726.400000000001</v>
      </c>
      <c r="E60" s="209">
        <f>SUM(E64+E68+E69+E73+E74+E76+E77+E78+E72)</f>
        <v>17548.530000000002</v>
      </c>
      <c r="F60" s="161">
        <f t="shared" si="1"/>
        <v>88.959617568334821</v>
      </c>
    </row>
    <row r="61" spans="1:6" ht="47.25" customHeight="1" x14ac:dyDescent="0.3">
      <c r="A61" s="342"/>
      <c r="B61" s="349"/>
      <c r="C61" s="160" t="s">
        <v>236</v>
      </c>
      <c r="D61" s="209">
        <f>D79+D70</f>
        <v>1764</v>
      </c>
      <c r="E61" s="209">
        <f>E79+E70</f>
        <v>1686.62</v>
      </c>
      <c r="F61" s="161">
        <f t="shared" si="1"/>
        <v>95.613378684807245</v>
      </c>
    </row>
    <row r="62" spans="1:6" ht="37.5" customHeight="1" x14ac:dyDescent="0.3">
      <c r="A62" s="342"/>
      <c r="B62" s="349"/>
      <c r="C62" s="160" t="s">
        <v>237</v>
      </c>
      <c r="D62" s="209"/>
      <c r="E62" s="210"/>
      <c r="F62" s="162"/>
    </row>
    <row r="63" spans="1:6" x14ac:dyDescent="0.3">
      <c r="A63" s="343"/>
      <c r="B63" s="350"/>
      <c r="C63" s="160" t="s">
        <v>238</v>
      </c>
      <c r="D63" s="225"/>
      <c r="E63" s="226"/>
      <c r="F63" s="162"/>
    </row>
    <row r="64" spans="1:6" ht="48.75" customHeight="1" x14ac:dyDescent="0.3">
      <c r="A64" s="165" t="s">
        <v>66</v>
      </c>
      <c r="B64" s="141" t="s">
        <v>258</v>
      </c>
      <c r="C64" s="29" t="s">
        <v>235</v>
      </c>
      <c r="D64" s="207">
        <v>6124</v>
      </c>
      <c r="E64" s="214">
        <v>4042.15</v>
      </c>
      <c r="F64" s="32">
        <f t="shared" si="1"/>
        <v>66.005062050947089</v>
      </c>
    </row>
    <row r="65" spans="1:7" ht="117.75" customHeight="1" x14ac:dyDescent="0.3">
      <c r="A65" s="165" t="s">
        <v>68</v>
      </c>
      <c r="B65" s="141" t="s">
        <v>259</v>
      </c>
      <c r="C65" s="29" t="s">
        <v>234</v>
      </c>
      <c r="D65" s="227">
        <v>0</v>
      </c>
      <c r="E65" s="228">
        <v>0</v>
      </c>
      <c r="F65" s="32"/>
    </row>
    <row r="66" spans="1:7" ht="99" customHeight="1" x14ac:dyDescent="0.3">
      <c r="A66" s="165" t="s">
        <v>70</v>
      </c>
      <c r="B66" s="141" t="s">
        <v>260</v>
      </c>
      <c r="C66" s="29" t="s">
        <v>234</v>
      </c>
      <c r="D66" s="207">
        <v>0</v>
      </c>
      <c r="E66" s="214">
        <v>0</v>
      </c>
      <c r="F66" s="32"/>
      <c r="G66" s="10"/>
    </row>
    <row r="67" spans="1:7" ht="35.25" customHeight="1" x14ac:dyDescent="0.3">
      <c r="A67" s="336" t="s">
        <v>72</v>
      </c>
      <c r="B67" s="352" t="s">
        <v>261</v>
      </c>
      <c r="C67" s="29" t="s">
        <v>234</v>
      </c>
      <c r="D67" s="206">
        <v>0</v>
      </c>
      <c r="E67" s="219">
        <v>0</v>
      </c>
      <c r="F67" s="32"/>
      <c r="G67" s="10"/>
    </row>
    <row r="68" spans="1:7" ht="51" customHeight="1" x14ac:dyDescent="0.3">
      <c r="A68" s="280"/>
      <c r="B68" s="353"/>
      <c r="C68" s="70" t="s">
        <v>235</v>
      </c>
      <c r="D68" s="206">
        <v>0</v>
      </c>
      <c r="E68" s="219">
        <v>0</v>
      </c>
      <c r="F68" s="32"/>
    </row>
    <row r="69" spans="1:7" ht="88.5" customHeight="1" x14ac:dyDescent="0.3">
      <c r="A69" s="165" t="s">
        <v>75</v>
      </c>
      <c r="B69" s="141" t="s">
        <v>262</v>
      </c>
      <c r="C69" s="70" t="s">
        <v>235</v>
      </c>
      <c r="D69" s="206">
        <v>1998</v>
      </c>
      <c r="E69" s="219">
        <v>1913.86</v>
      </c>
      <c r="F69" s="32">
        <f t="shared" si="1"/>
        <v>95.788788788788779</v>
      </c>
    </row>
    <row r="70" spans="1:7" ht="88.5" customHeight="1" x14ac:dyDescent="0.3">
      <c r="A70" s="165" t="s">
        <v>301</v>
      </c>
      <c r="B70" s="141" t="s">
        <v>303</v>
      </c>
      <c r="C70" s="29" t="s">
        <v>236</v>
      </c>
      <c r="D70" s="206">
        <v>457</v>
      </c>
      <c r="E70" s="219">
        <v>380</v>
      </c>
      <c r="F70" s="32">
        <f t="shared" si="1"/>
        <v>83.150984682713343</v>
      </c>
    </row>
    <row r="71" spans="1:7" ht="44.25" customHeight="1" x14ac:dyDescent="0.3">
      <c r="A71" s="336" t="s">
        <v>335</v>
      </c>
      <c r="B71" s="352" t="s">
        <v>336</v>
      </c>
      <c r="C71" s="29" t="s">
        <v>234</v>
      </c>
      <c r="D71" s="206">
        <v>0</v>
      </c>
      <c r="E71" s="219">
        <v>0</v>
      </c>
      <c r="F71" s="32"/>
    </row>
    <row r="72" spans="1:7" ht="30.75" customHeight="1" x14ac:dyDescent="0.3">
      <c r="A72" s="280"/>
      <c r="B72" s="353"/>
      <c r="C72" s="70" t="s">
        <v>235</v>
      </c>
      <c r="D72" s="206">
        <v>0</v>
      </c>
      <c r="E72" s="219">
        <v>0</v>
      </c>
      <c r="F72" s="32"/>
    </row>
    <row r="73" spans="1:7" ht="70.5" customHeight="1" x14ac:dyDescent="0.3">
      <c r="A73" s="165" t="s">
        <v>77</v>
      </c>
      <c r="B73" s="141" t="s">
        <v>263</v>
      </c>
      <c r="C73" s="70" t="s">
        <v>235</v>
      </c>
      <c r="D73" s="207">
        <v>3807.5</v>
      </c>
      <c r="E73" s="214">
        <v>3513</v>
      </c>
      <c r="F73" s="32">
        <f t="shared" si="1"/>
        <v>92.265265922521351</v>
      </c>
    </row>
    <row r="74" spans="1:7" ht="70.5" customHeight="1" x14ac:dyDescent="0.3">
      <c r="A74" s="165" t="s">
        <v>79</v>
      </c>
      <c r="B74" s="141" t="s">
        <v>264</v>
      </c>
      <c r="C74" s="70" t="s">
        <v>235</v>
      </c>
      <c r="D74" s="206">
        <v>2169.9</v>
      </c>
      <c r="E74" s="219">
        <v>2535.37</v>
      </c>
      <c r="F74" s="32">
        <f t="shared" si="1"/>
        <v>116.84271164569795</v>
      </c>
    </row>
    <row r="75" spans="1:7" ht="68.25" customHeight="1" x14ac:dyDescent="0.3">
      <c r="A75" s="165" t="s">
        <v>81</v>
      </c>
      <c r="B75" s="141" t="s">
        <v>265</v>
      </c>
      <c r="C75" s="68" t="s">
        <v>234</v>
      </c>
      <c r="D75" s="207">
        <v>0</v>
      </c>
      <c r="E75" s="214">
        <v>0</v>
      </c>
      <c r="F75" s="32"/>
    </row>
    <row r="76" spans="1:7" ht="105.75" customHeight="1" x14ac:dyDescent="0.3">
      <c r="A76" s="165" t="s">
        <v>83</v>
      </c>
      <c r="B76" s="141" t="s">
        <v>266</v>
      </c>
      <c r="C76" s="70" t="s">
        <v>235</v>
      </c>
      <c r="D76" s="207">
        <v>36</v>
      </c>
      <c r="E76" s="214">
        <v>22.18</v>
      </c>
      <c r="F76" s="32">
        <f t="shared" si="1"/>
        <v>61.611111111111107</v>
      </c>
    </row>
    <row r="77" spans="1:7" ht="48.75" customHeight="1" x14ac:dyDescent="0.3">
      <c r="A77" s="165" t="s">
        <v>85</v>
      </c>
      <c r="B77" s="141" t="s">
        <v>267</v>
      </c>
      <c r="C77" s="70" t="s">
        <v>235</v>
      </c>
      <c r="D77" s="207">
        <v>5591</v>
      </c>
      <c r="E77" s="214">
        <v>5521.97</v>
      </c>
      <c r="F77" s="32">
        <f t="shared" si="1"/>
        <v>98.765337148989445</v>
      </c>
    </row>
    <row r="78" spans="1:7" x14ac:dyDescent="0.3">
      <c r="A78" s="336" t="s">
        <v>86</v>
      </c>
      <c r="B78" s="352" t="s">
        <v>268</v>
      </c>
      <c r="C78" s="70" t="s">
        <v>235</v>
      </c>
      <c r="D78" s="207"/>
      <c r="E78" s="214"/>
      <c r="F78" s="32"/>
    </row>
    <row r="79" spans="1:7" ht="64.5" customHeight="1" x14ac:dyDescent="0.3">
      <c r="A79" s="280"/>
      <c r="B79" s="353"/>
      <c r="C79" s="68" t="s">
        <v>236</v>
      </c>
      <c r="D79" s="207">
        <v>1307</v>
      </c>
      <c r="E79" s="214">
        <v>1306.6199999999999</v>
      </c>
      <c r="F79" s="32">
        <f t="shared" si="1"/>
        <v>99.970925784238702</v>
      </c>
    </row>
    <row r="80" spans="1:7" ht="25.5" customHeight="1" x14ac:dyDescent="0.3">
      <c r="A80" s="351" t="s">
        <v>89</v>
      </c>
      <c r="B80" s="341" t="s">
        <v>396</v>
      </c>
      <c r="C80" s="167" t="s">
        <v>207</v>
      </c>
      <c r="D80" s="229">
        <f>SUM(D81:D82)</f>
        <v>2555</v>
      </c>
      <c r="E80" s="229">
        <f>SUM(E81:E82)</f>
        <v>2555</v>
      </c>
      <c r="F80" s="161">
        <f t="shared" si="1"/>
        <v>100</v>
      </c>
    </row>
    <row r="81" spans="1:6" ht="43.5" customHeight="1" x14ac:dyDescent="0.3">
      <c r="A81" s="342"/>
      <c r="B81" s="357"/>
      <c r="C81" s="168" t="s">
        <v>236</v>
      </c>
      <c r="D81" s="230">
        <f>D83+D85</f>
        <v>2555</v>
      </c>
      <c r="E81" s="230">
        <f>E83+E85</f>
        <v>2555</v>
      </c>
      <c r="F81" s="161">
        <f t="shared" si="1"/>
        <v>100</v>
      </c>
    </row>
    <row r="82" spans="1:6" ht="41.25" customHeight="1" x14ac:dyDescent="0.3">
      <c r="A82" s="343"/>
      <c r="B82" s="358"/>
      <c r="C82" s="168" t="s">
        <v>237</v>
      </c>
      <c r="D82" s="230">
        <f>D84</f>
        <v>0</v>
      </c>
      <c r="E82" s="230">
        <f>E84</f>
        <v>0</v>
      </c>
      <c r="F82" s="162"/>
    </row>
    <row r="83" spans="1:6" ht="137.25" customHeight="1" x14ac:dyDescent="0.3">
      <c r="A83" s="165" t="s">
        <v>91</v>
      </c>
      <c r="B83" s="141" t="s">
        <v>269</v>
      </c>
      <c r="C83" s="78" t="s">
        <v>236</v>
      </c>
      <c r="D83" s="224">
        <v>2435</v>
      </c>
      <c r="E83" s="129">
        <v>2435</v>
      </c>
      <c r="F83" s="32">
        <f t="shared" si="1"/>
        <v>100</v>
      </c>
    </row>
    <row r="84" spans="1:6" ht="35.25" customHeight="1" x14ac:dyDescent="0.3">
      <c r="A84" s="336" t="s">
        <v>92</v>
      </c>
      <c r="B84" s="352" t="s">
        <v>270</v>
      </c>
      <c r="C84" s="78" t="s">
        <v>237</v>
      </c>
      <c r="D84" s="224"/>
      <c r="E84" s="129"/>
      <c r="F84" s="32"/>
    </row>
    <row r="85" spans="1:6" ht="46.5" customHeight="1" x14ac:dyDescent="0.3">
      <c r="A85" s="280"/>
      <c r="B85" s="353"/>
      <c r="C85" s="78" t="s">
        <v>236</v>
      </c>
      <c r="D85" s="224">
        <v>120</v>
      </c>
      <c r="E85" s="129">
        <v>120</v>
      </c>
      <c r="F85" s="32">
        <f t="shared" si="1"/>
        <v>100</v>
      </c>
    </row>
    <row r="86" spans="1:6" x14ac:dyDescent="0.3">
      <c r="A86" s="351" t="s">
        <v>95</v>
      </c>
      <c r="B86" s="348" t="s">
        <v>394</v>
      </c>
      <c r="C86" s="160" t="s">
        <v>207</v>
      </c>
      <c r="D86" s="213">
        <f>SUM(D87:D91)</f>
        <v>328.1</v>
      </c>
      <c r="E86" s="209">
        <f>SUM(E87:E91)</f>
        <v>455.3</v>
      </c>
      <c r="F86" s="161">
        <f t="shared" si="1"/>
        <v>138.76866808899726</v>
      </c>
    </row>
    <row r="87" spans="1:6" x14ac:dyDescent="0.3">
      <c r="A87" s="342"/>
      <c r="B87" s="349"/>
      <c r="C87" s="160" t="s">
        <v>234</v>
      </c>
      <c r="D87" s="209">
        <f>D99</f>
        <v>0</v>
      </c>
      <c r="E87" s="209">
        <f>E99</f>
        <v>0</v>
      </c>
      <c r="F87" s="161"/>
    </row>
    <row r="88" spans="1:6" x14ac:dyDescent="0.3">
      <c r="A88" s="342"/>
      <c r="B88" s="349"/>
      <c r="C88" s="160" t="s">
        <v>235</v>
      </c>
      <c r="D88" s="209">
        <f>D101</f>
        <v>88.4</v>
      </c>
      <c r="E88" s="209">
        <f>E101</f>
        <v>209.3</v>
      </c>
      <c r="F88" s="161">
        <f t="shared" si="1"/>
        <v>236.76470588235296</v>
      </c>
    </row>
    <row r="89" spans="1:6" ht="42" x14ac:dyDescent="0.3">
      <c r="A89" s="342"/>
      <c r="B89" s="349"/>
      <c r="C89" s="160" t="s">
        <v>236</v>
      </c>
      <c r="D89" s="210">
        <f>D95+D100</f>
        <v>239.7</v>
      </c>
      <c r="E89" s="210">
        <f>E95+E100</f>
        <v>246</v>
      </c>
      <c r="F89" s="161">
        <f t="shared" si="1"/>
        <v>102.62828535669588</v>
      </c>
    </row>
    <row r="90" spans="1:6" ht="28.2" x14ac:dyDescent="0.3">
      <c r="A90" s="342"/>
      <c r="B90" s="349"/>
      <c r="C90" s="160" t="s">
        <v>237</v>
      </c>
      <c r="D90" s="209"/>
      <c r="E90" s="210"/>
      <c r="F90" s="162"/>
    </row>
    <row r="91" spans="1:6" x14ac:dyDescent="0.3">
      <c r="A91" s="343"/>
      <c r="B91" s="350"/>
      <c r="C91" s="169" t="s">
        <v>238</v>
      </c>
      <c r="D91" s="209"/>
      <c r="E91" s="210"/>
      <c r="F91" s="162"/>
    </row>
    <row r="92" spans="1:6" x14ac:dyDescent="0.3">
      <c r="A92" s="336" t="s">
        <v>97</v>
      </c>
      <c r="B92" s="333" t="s">
        <v>271</v>
      </c>
      <c r="C92" s="27" t="s">
        <v>207</v>
      </c>
      <c r="D92" s="211">
        <f>D93+D94+D95+D96+D97</f>
        <v>235</v>
      </c>
      <c r="E92" s="211">
        <f>E93+E94+E95+E96+E97</f>
        <v>235</v>
      </c>
      <c r="F92" s="32">
        <f t="shared" ref="F92:F113" si="2">(E92/D92)*100</f>
        <v>100</v>
      </c>
    </row>
    <row r="93" spans="1:6" x14ac:dyDescent="0.3">
      <c r="A93" s="279"/>
      <c r="B93" s="334"/>
      <c r="C93" s="27" t="s">
        <v>234</v>
      </c>
      <c r="D93" s="211"/>
      <c r="E93" s="212"/>
      <c r="F93" s="32"/>
    </row>
    <row r="94" spans="1:6" x14ac:dyDescent="0.3">
      <c r="A94" s="279"/>
      <c r="B94" s="334"/>
      <c r="C94" s="27" t="s">
        <v>235</v>
      </c>
      <c r="D94" s="211"/>
      <c r="E94" s="129"/>
      <c r="F94" s="32"/>
    </row>
    <row r="95" spans="1:6" ht="43.5" customHeight="1" x14ac:dyDescent="0.3">
      <c r="A95" s="279"/>
      <c r="B95" s="334"/>
      <c r="C95" s="27" t="s">
        <v>236</v>
      </c>
      <c r="D95" s="211">
        <v>235</v>
      </c>
      <c r="E95" s="129">
        <v>235</v>
      </c>
      <c r="F95" s="32">
        <f t="shared" si="2"/>
        <v>100</v>
      </c>
    </row>
    <row r="96" spans="1:6" ht="34.5" customHeight="1" x14ac:dyDescent="0.3">
      <c r="A96" s="279"/>
      <c r="B96" s="334"/>
      <c r="C96" s="27" t="s">
        <v>237</v>
      </c>
      <c r="D96" s="211"/>
      <c r="E96" s="129"/>
      <c r="F96" s="32"/>
    </row>
    <row r="97" spans="1:6" x14ac:dyDescent="0.3">
      <c r="A97" s="280"/>
      <c r="B97" s="335"/>
      <c r="C97" s="28" t="s">
        <v>238</v>
      </c>
      <c r="D97" s="211"/>
      <c r="E97" s="129"/>
      <c r="F97" s="32"/>
    </row>
    <row r="98" spans="1:6" x14ac:dyDescent="0.3">
      <c r="A98" s="354" t="s">
        <v>295</v>
      </c>
      <c r="B98" s="333" t="s">
        <v>296</v>
      </c>
      <c r="C98" s="28" t="s">
        <v>207</v>
      </c>
      <c r="D98" s="211">
        <f>D99+D100+D101</f>
        <v>93.100000000000009</v>
      </c>
      <c r="E98" s="212">
        <f>SUM(E99:E101)</f>
        <v>220.3</v>
      </c>
      <c r="F98" s="32">
        <f t="shared" si="2"/>
        <v>236.62728249194416</v>
      </c>
    </row>
    <row r="99" spans="1:6" x14ac:dyDescent="0.3">
      <c r="A99" s="279"/>
      <c r="B99" s="334"/>
      <c r="C99" s="28" t="s">
        <v>234</v>
      </c>
      <c r="D99" s="211">
        <v>0</v>
      </c>
      <c r="E99" s="212">
        <v>0</v>
      </c>
      <c r="F99" s="32"/>
    </row>
    <row r="100" spans="1:6" ht="42" x14ac:dyDescent="0.3">
      <c r="A100" s="279"/>
      <c r="B100" s="334"/>
      <c r="C100" s="28" t="s">
        <v>236</v>
      </c>
      <c r="D100" s="211">
        <v>4.7</v>
      </c>
      <c r="E100" s="212">
        <v>11</v>
      </c>
      <c r="F100" s="32">
        <f t="shared" si="2"/>
        <v>234.04255319148936</v>
      </c>
    </row>
    <row r="101" spans="1:6" x14ac:dyDescent="0.3">
      <c r="A101" s="280"/>
      <c r="B101" s="335"/>
      <c r="C101" s="28" t="s">
        <v>235</v>
      </c>
      <c r="D101" s="211">
        <v>88.4</v>
      </c>
      <c r="E101" s="212">
        <v>209.3</v>
      </c>
      <c r="F101" s="32">
        <f t="shared" si="2"/>
        <v>236.76470588235296</v>
      </c>
    </row>
    <row r="102" spans="1:6" x14ac:dyDescent="0.3">
      <c r="A102" s="351" t="s">
        <v>99</v>
      </c>
      <c r="B102" s="348" t="s">
        <v>397</v>
      </c>
      <c r="C102" s="160" t="s">
        <v>207</v>
      </c>
      <c r="D102" s="213">
        <f>SUM(D103:D107)</f>
        <v>11151.3</v>
      </c>
      <c r="E102" s="213">
        <f>SUM(E103:E107)</f>
        <v>11119.5</v>
      </c>
      <c r="F102" s="161">
        <f t="shared" si="2"/>
        <v>99.714831454628623</v>
      </c>
    </row>
    <row r="103" spans="1:6" x14ac:dyDescent="0.3">
      <c r="A103" s="342"/>
      <c r="B103" s="349"/>
      <c r="C103" s="160" t="s">
        <v>234</v>
      </c>
      <c r="D103" s="209"/>
      <c r="E103" s="210"/>
      <c r="F103" s="161"/>
    </row>
    <row r="104" spans="1:6" x14ac:dyDescent="0.3">
      <c r="A104" s="342"/>
      <c r="B104" s="349"/>
      <c r="C104" s="160" t="s">
        <v>235</v>
      </c>
      <c r="D104" s="209">
        <f>SUM(D108:D113)</f>
        <v>11151.3</v>
      </c>
      <c r="E104" s="209">
        <f>SUM(E108:E113)</f>
        <v>11119.5</v>
      </c>
      <c r="F104" s="161">
        <f t="shared" si="2"/>
        <v>99.714831454628623</v>
      </c>
    </row>
    <row r="105" spans="1:6" ht="55.5" customHeight="1" x14ac:dyDescent="0.3">
      <c r="A105" s="342"/>
      <c r="B105" s="349"/>
      <c r="C105" s="160" t="s">
        <v>236</v>
      </c>
      <c r="D105" s="209"/>
      <c r="E105" s="210"/>
      <c r="F105" s="162"/>
    </row>
    <row r="106" spans="1:6" ht="42" customHeight="1" x14ac:dyDescent="0.3">
      <c r="A106" s="342"/>
      <c r="B106" s="349"/>
      <c r="C106" s="160" t="s">
        <v>237</v>
      </c>
      <c r="D106" s="209"/>
      <c r="E106" s="210"/>
      <c r="F106" s="162"/>
    </row>
    <row r="107" spans="1:6" x14ac:dyDescent="0.3">
      <c r="A107" s="343"/>
      <c r="B107" s="350"/>
      <c r="C107" s="160" t="s">
        <v>238</v>
      </c>
      <c r="D107" s="225"/>
      <c r="E107" s="226"/>
      <c r="F107" s="162"/>
    </row>
    <row r="108" spans="1:6" ht="63" customHeight="1" x14ac:dyDescent="0.3">
      <c r="A108" s="163" t="s">
        <v>101</v>
      </c>
      <c r="B108" s="147" t="s">
        <v>272</v>
      </c>
      <c r="C108" s="69" t="s">
        <v>235</v>
      </c>
      <c r="D108" s="207">
        <v>8502</v>
      </c>
      <c r="E108" s="214">
        <v>8502</v>
      </c>
      <c r="F108" s="32">
        <f t="shared" si="2"/>
        <v>100</v>
      </c>
    </row>
    <row r="109" spans="1:6" ht="69" x14ac:dyDescent="0.3">
      <c r="A109" s="165" t="s">
        <v>102</v>
      </c>
      <c r="B109" s="141" t="s">
        <v>273</v>
      </c>
      <c r="C109" s="70" t="s">
        <v>235</v>
      </c>
      <c r="D109" s="207">
        <v>745</v>
      </c>
      <c r="E109" s="214">
        <v>745</v>
      </c>
      <c r="F109" s="32">
        <f t="shared" si="2"/>
        <v>100</v>
      </c>
    </row>
    <row r="110" spans="1:6" ht="66.75" customHeight="1" x14ac:dyDescent="0.3">
      <c r="A110" s="165" t="s">
        <v>104</v>
      </c>
      <c r="B110" s="21" t="s">
        <v>274</v>
      </c>
      <c r="C110" s="70" t="s">
        <v>235</v>
      </c>
      <c r="D110" s="207">
        <v>490</v>
      </c>
      <c r="E110" s="214">
        <v>490</v>
      </c>
      <c r="F110" s="32">
        <f t="shared" si="2"/>
        <v>100</v>
      </c>
    </row>
    <row r="111" spans="1:6" ht="78.75" customHeight="1" x14ac:dyDescent="0.3">
      <c r="A111" s="163" t="s">
        <v>106</v>
      </c>
      <c r="B111" s="148" t="s">
        <v>275</v>
      </c>
      <c r="C111" s="69" t="s">
        <v>235</v>
      </c>
      <c r="D111" s="207">
        <v>1321</v>
      </c>
      <c r="E111" s="214">
        <v>1321</v>
      </c>
      <c r="F111" s="32">
        <f t="shared" si="2"/>
        <v>100</v>
      </c>
    </row>
    <row r="112" spans="1:6" ht="50.25" customHeight="1" x14ac:dyDescent="0.3">
      <c r="A112" s="166" t="s">
        <v>108</v>
      </c>
      <c r="B112" s="141" t="s">
        <v>276</v>
      </c>
      <c r="C112" s="170" t="s">
        <v>235</v>
      </c>
      <c r="D112" s="207">
        <v>1.3</v>
      </c>
      <c r="E112" s="214">
        <v>1.3</v>
      </c>
      <c r="F112" s="32">
        <f t="shared" si="2"/>
        <v>100</v>
      </c>
    </row>
    <row r="113" spans="1:6" ht="69" x14ac:dyDescent="0.3">
      <c r="A113" s="163" t="s">
        <v>305</v>
      </c>
      <c r="B113" s="21" t="s">
        <v>306</v>
      </c>
      <c r="C113" s="171" t="s">
        <v>235</v>
      </c>
      <c r="D113" s="224">
        <v>92</v>
      </c>
      <c r="E113" s="129">
        <v>60.2</v>
      </c>
      <c r="F113" s="31">
        <f t="shared" si="2"/>
        <v>65.434782608695656</v>
      </c>
    </row>
    <row r="114" spans="1:6" x14ac:dyDescent="0.3">
      <c r="A114" s="16"/>
      <c r="B114" s="16"/>
      <c r="C114" s="16"/>
      <c r="D114" s="16"/>
      <c r="E114" s="46"/>
      <c r="F114" s="16"/>
    </row>
    <row r="115" spans="1:6" x14ac:dyDescent="0.3">
      <c r="A115" s="16"/>
      <c r="B115" s="16"/>
      <c r="C115" s="16"/>
      <c r="D115" s="16"/>
      <c r="E115" s="46"/>
      <c r="F115" s="16"/>
    </row>
    <row r="116" spans="1:6" x14ac:dyDescent="0.3">
      <c r="A116" s="16"/>
      <c r="B116" s="16"/>
      <c r="C116" s="16"/>
      <c r="D116" s="16"/>
      <c r="E116" s="46"/>
      <c r="F116" s="16"/>
    </row>
    <row r="117" spans="1:6" x14ac:dyDescent="0.3">
      <c r="A117" s="16"/>
      <c r="B117" s="16"/>
      <c r="C117" s="16"/>
      <c r="D117" s="16"/>
      <c r="E117" s="46"/>
      <c r="F117" s="16"/>
    </row>
  </sheetData>
  <mergeCells count="38">
    <mergeCell ref="B12:B17"/>
    <mergeCell ref="A12:A17"/>
    <mergeCell ref="A71:A72"/>
    <mergeCell ref="B71:B72"/>
    <mergeCell ref="A84:A85"/>
    <mergeCell ref="B84:B85"/>
    <mergeCell ref="A80:A82"/>
    <mergeCell ref="B80:B82"/>
    <mergeCell ref="B102:B107"/>
    <mergeCell ref="A102:A107"/>
    <mergeCell ref="B58:B63"/>
    <mergeCell ref="A58:A63"/>
    <mergeCell ref="B86:B91"/>
    <mergeCell ref="A86:A91"/>
    <mergeCell ref="B92:B97"/>
    <mergeCell ref="A92:A97"/>
    <mergeCell ref="B78:B79"/>
    <mergeCell ref="A78:A79"/>
    <mergeCell ref="A67:A68"/>
    <mergeCell ref="B67:B68"/>
    <mergeCell ref="A98:A101"/>
    <mergeCell ref="B98:B101"/>
    <mergeCell ref="A1:F1"/>
    <mergeCell ref="A2:F2"/>
    <mergeCell ref="B51:B53"/>
    <mergeCell ref="A51:A53"/>
    <mergeCell ref="B54:B57"/>
    <mergeCell ref="A54:A57"/>
    <mergeCell ref="B19:B21"/>
    <mergeCell ref="A19:A21"/>
    <mergeCell ref="B37:B39"/>
    <mergeCell ref="A37:A39"/>
    <mergeCell ref="B44:B49"/>
    <mergeCell ref="A44:A49"/>
    <mergeCell ref="A41:A42"/>
    <mergeCell ref="B41:B42"/>
    <mergeCell ref="B6:B11"/>
    <mergeCell ref="A6:A11"/>
  </mergeCells>
  <pageMargins left="0.59055118110236227" right="0" top="0" bottom="0" header="0.31496062992125984" footer="0.31496062992125984"/>
  <pageSetup paperSize="9" scale="85" orientation="portrait" r:id="rId1"/>
  <ignoredErrors>
    <ignoredError sqref="F4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L30" sqref="L30"/>
    </sheetView>
  </sheetViews>
  <sheetFormatPr defaultRowHeight="14.4" x14ac:dyDescent="0.3"/>
  <cols>
    <col min="1" max="1" width="1.88671875" customWidth="1"/>
    <col min="2" max="2" width="4.44140625" customWidth="1"/>
    <col min="3" max="4" width="14.88671875" customWidth="1"/>
    <col min="7" max="7" width="10.33203125" customWidth="1"/>
    <col min="8" max="8" width="13.88671875" customWidth="1"/>
  </cols>
  <sheetData>
    <row r="1" spans="2:8" x14ac:dyDescent="0.3">
      <c r="C1" s="13" t="s">
        <v>277</v>
      </c>
      <c r="D1" s="13"/>
      <c r="E1" s="13"/>
      <c r="F1" s="13"/>
    </row>
    <row r="2" spans="2:8" x14ac:dyDescent="0.3">
      <c r="C2" s="361" t="s">
        <v>370</v>
      </c>
      <c r="D2" s="361"/>
      <c r="E2" s="361"/>
      <c r="F2" s="361"/>
      <c r="G2" s="361"/>
    </row>
    <row r="3" spans="2:8" x14ac:dyDescent="0.3">
      <c r="C3" s="12"/>
    </row>
    <row r="4" spans="2:8" x14ac:dyDescent="0.3">
      <c r="B4" s="359" t="s">
        <v>0</v>
      </c>
      <c r="C4" s="363" t="s">
        <v>278</v>
      </c>
      <c r="D4" s="363" t="s">
        <v>279</v>
      </c>
      <c r="E4" s="362" t="s">
        <v>280</v>
      </c>
      <c r="F4" s="362"/>
      <c r="G4" s="362" t="s">
        <v>281</v>
      </c>
      <c r="H4" s="362"/>
    </row>
    <row r="5" spans="2:8" ht="74.25" customHeight="1" x14ac:dyDescent="0.3">
      <c r="B5" s="360"/>
      <c r="C5" s="363"/>
      <c r="D5" s="363"/>
      <c r="E5" s="19" t="s">
        <v>282</v>
      </c>
      <c r="F5" s="2" t="s">
        <v>283</v>
      </c>
      <c r="G5" s="8" t="s">
        <v>284</v>
      </c>
      <c r="H5" s="8" t="s">
        <v>285</v>
      </c>
    </row>
    <row r="6" spans="2:8" x14ac:dyDescent="0.3"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</row>
    <row r="7" spans="2:8" x14ac:dyDescent="0.3">
      <c r="B7" s="4">
        <v>1</v>
      </c>
      <c r="C7" s="2"/>
      <c r="D7" s="2"/>
      <c r="E7" s="2"/>
      <c r="F7" s="2"/>
      <c r="G7" s="2"/>
      <c r="H7" s="2"/>
    </row>
    <row r="8" spans="2:8" x14ac:dyDescent="0.3">
      <c r="B8" s="4">
        <v>2</v>
      </c>
      <c r="C8" s="2"/>
      <c r="D8" s="2"/>
      <c r="E8" s="2"/>
      <c r="F8" s="2"/>
      <c r="G8" s="2"/>
      <c r="H8" s="2"/>
    </row>
    <row r="9" spans="2:8" x14ac:dyDescent="0.3">
      <c r="B9" s="2"/>
      <c r="C9" s="2"/>
      <c r="D9" s="2"/>
      <c r="E9" s="2"/>
      <c r="F9" s="2"/>
      <c r="G9" s="2"/>
      <c r="H9" s="2"/>
    </row>
    <row r="10" spans="2:8" x14ac:dyDescent="0.3">
      <c r="B10" s="2"/>
      <c r="C10" s="2"/>
      <c r="D10" s="2"/>
      <c r="E10" s="2"/>
      <c r="F10" s="2"/>
      <c r="G10" s="2"/>
      <c r="H10" s="2"/>
    </row>
    <row r="11" spans="2:8" x14ac:dyDescent="0.3">
      <c r="B11" s="2"/>
      <c r="C11" s="2"/>
      <c r="D11" s="2"/>
      <c r="E11" s="2"/>
      <c r="F11" s="2"/>
      <c r="G11" s="2"/>
      <c r="H11" s="2"/>
    </row>
    <row r="12" spans="2:8" x14ac:dyDescent="0.3">
      <c r="B12" s="2"/>
      <c r="C12" s="2"/>
      <c r="D12" s="2"/>
      <c r="E12" s="2"/>
      <c r="F12" s="2"/>
      <c r="G12" s="2"/>
      <c r="H12" s="2"/>
    </row>
    <row r="13" spans="2:8" x14ac:dyDescent="0.3">
      <c r="B13" s="2"/>
      <c r="C13" s="2"/>
      <c r="D13" s="2"/>
      <c r="E13" s="2"/>
      <c r="F13" s="2"/>
      <c r="G13" s="2"/>
      <c r="H13" s="2"/>
    </row>
    <row r="14" spans="2:8" x14ac:dyDescent="0.3">
      <c r="B14" s="2"/>
      <c r="C14" s="2"/>
      <c r="D14" s="2"/>
      <c r="E14" s="2"/>
      <c r="F14" s="2"/>
      <c r="G14" s="2"/>
      <c r="H14" s="2"/>
    </row>
    <row r="15" spans="2:8" x14ac:dyDescent="0.3">
      <c r="B15" s="2"/>
      <c r="C15" s="2"/>
      <c r="D15" s="2"/>
      <c r="E15" s="2"/>
      <c r="F15" s="2"/>
      <c r="G15" s="2"/>
      <c r="H15" s="2"/>
    </row>
    <row r="16" spans="2:8" x14ac:dyDescent="0.3">
      <c r="B16" s="2"/>
      <c r="C16" s="2"/>
      <c r="D16" s="2"/>
      <c r="E16" s="2"/>
      <c r="F16" s="2"/>
      <c r="G16" s="2"/>
      <c r="H16" s="2"/>
    </row>
  </sheetData>
  <mergeCells count="6">
    <mergeCell ref="B4:B5"/>
    <mergeCell ref="C2:G2"/>
    <mergeCell ref="E4:F4"/>
    <mergeCell ref="G4:H4"/>
    <mergeCell ref="D4:D5"/>
    <mergeCell ref="C4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E29" sqref="E29"/>
    </sheetView>
  </sheetViews>
  <sheetFormatPr defaultRowHeight="14.4" x14ac:dyDescent="0.3"/>
  <cols>
    <col min="1" max="1" width="0.88671875" customWidth="1"/>
    <col min="2" max="2" width="4.44140625" customWidth="1"/>
    <col min="3" max="3" width="33" customWidth="1"/>
    <col min="6" max="6" width="11.44140625" customWidth="1"/>
    <col min="7" max="7" width="10.88671875" customWidth="1"/>
  </cols>
  <sheetData>
    <row r="1" spans="2:8" x14ac:dyDescent="0.3">
      <c r="B1" s="368" t="s">
        <v>286</v>
      </c>
      <c r="C1" s="368"/>
      <c r="D1" s="368"/>
      <c r="E1" s="368"/>
      <c r="F1" s="368"/>
      <c r="G1" s="368"/>
      <c r="H1" s="368"/>
    </row>
    <row r="2" spans="2:8" x14ac:dyDescent="0.3">
      <c r="B2" s="368" t="s">
        <v>287</v>
      </c>
      <c r="C2" s="368"/>
      <c r="D2" s="368"/>
      <c r="E2" s="368"/>
      <c r="F2" s="368"/>
      <c r="G2" s="368"/>
      <c r="H2" s="368"/>
    </row>
    <row r="3" spans="2:8" x14ac:dyDescent="0.3">
      <c r="B3" s="361" t="s">
        <v>376</v>
      </c>
      <c r="C3" s="361"/>
      <c r="D3" s="361"/>
      <c r="E3" s="361"/>
      <c r="F3" s="361"/>
      <c r="G3" s="361"/>
      <c r="H3" s="361"/>
    </row>
    <row r="4" spans="2:8" x14ac:dyDescent="0.3">
      <c r="B4" s="25"/>
      <c r="C4" s="25"/>
      <c r="D4" s="25"/>
      <c r="E4" s="25"/>
      <c r="F4" s="25"/>
      <c r="G4" s="25"/>
      <c r="H4" s="25"/>
    </row>
    <row r="5" spans="2:8" ht="23.25" customHeight="1" x14ac:dyDescent="0.3">
      <c r="B5" s="359" t="s">
        <v>0</v>
      </c>
      <c r="C5" s="363" t="s">
        <v>288</v>
      </c>
      <c r="D5" s="362" t="s">
        <v>289</v>
      </c>
      <c r="E5" s="362"/>
      <c r="F5" s="362"/>
      <c r="G5" s="362"/>
    </row>
    <row r="6" spans="2:8" ht="42" x14ac:dyDescent="0.3">
      <c r="B6" s="360"/>
      <c r="C6" s="363"/>
      <c r="D6" s="19" t="s">
        <v>282</v>
      </c>
      <c r="E6" s="19" t="s">
        <v>283</v>
      </c>
      <c r="F6" s="19" t="s">
        <v>13</v>
      </c>
      <c r="G6" s="19" t="s">
        <v>290</v>
      </c>
    </row>
    <row r="7" spans="2:8" x14ac:dyDescent="0.3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</row>
    <row r="8" spans="2:8" x14ac:dyDescent="0.3">
      <c r="B8" s="364" t="s">
        <v>160</v>
      </c>
      <c r="C8" s="262"/>
      <c r="D8" s="262"/>
      <c r="E8" s="262"/>
      <c r="F8" s="262"/>
      <c r="G8" s="263"/>
    </row>
    <row r="9" spans="2:8" ht="30.75" customHeight="1" x14ac:dyDescent="0.3">
      <c r="B9" s="365" t="s">
        <v>291</v>
      </c>
      <c r="C9" s="366"/>
      <c r="D9" s="366"/>
      <c r="E9" s="366"/>
      <c r="F9" s="366"/>
      <c r="G9" s="367"/>
    </row>
    <row r="10" spans="2:8" ht="78.75" customHeight="1" x14ac:dyDescent="0.3">
      <c r="B10" s="2"/>
      <c r="C10" s="7" t="s">
        <v>292</v>
      </c>
      <c r="D10" s="2">
        <v>350</v>
      </c>
      <c r="E10" s="2">
        <v>376</v>
      </c>
      <c r="F10" s="6">
        <f>E10/D10*100</f>
        <v>107.42857142857143</v>
      </c>
      <c r="G10" s="2"/>
    </row>
    <row r="11" spans="2:8" ht="42" x14ac:dyDescent="0.3">
      <c r="B11" s="2"/>
      <c r="C11" s="8" t="s">
        <v>293</v>
      </c>
      <c r="D11" s="2"/>
      <c r="E11" s="2"/>
      <c r="F11" s="6"/>
      <c r="G11" s="2"/>
    </row>
    <row r="12" spans="2:8" ht="42" x14ac:dyDescent="0.3">
      <c r="B12" s="11"/>
      <c r="C12" s="7" t="s">
        <v>294</v>
      </c>
      <c r="D12" s="59">
        <v>0</v>
      </c>
      <c r="E12" s="59">
        <v>0</v>
      </c>
      <c r="F12" s="6" t="e">
        <f t="shared" ref="F12" si="0">E12/D12*100</f>
        <v>#DIV/0!</v>
      </c>
      <c r="G12" s="11"/>
    </row>
    <row r="13" spans="2:8" x14ac:dyDescent="0.3">
      <c r="B13" s="17"/>
      <c r="C13" s="17"/>
      <c r="D13" s="17"/>
      <c r="E13" s="17"/>
      <c r="F13" s="17"/>
      <c r="G13" s="17"/>
    </row>
    <row r="14" spans="2:8" x14ac:dyDescent="0.3">
      <c r="B14" s="16"/>
      <c r="C14" s="16"/>
      <c r="D14" s="16"/>
      <c r="E14" s="16"/>
      <c r="F14" s="16"/>
      <c r="G14" s="16"/>
    </row>
    <row r="15" spans="2:8" x14ac:dyDescent="0.3">
      <c r="B15" s="16"/>
      <c r="C15" s="16"/>
      <c r="D15" s="16"/>
      <c r="E15" s="16"/>
      <c r="F15" s="16"/>
      <c r="G15" s="16"/>
    </row>
    <row r="16" spans="2:8" x14ac:dyDescent="0.3">
      <c r="B16" s="16"/>
      <c r="C16" s="16"/>
      <c r="D16" s="16"/>
      <c r="E16" s="16"/>
      <c r="F16" s="16"/>
      <c r="G16" s="16"/>
    </row>
    <row r="17" spans="2:7" x14ac:dyDescent="0.3">
      <c r="B17" s="16"/>
      <c r="C17" s="16"/>
      <c r="D17" s="16"/>
      <c r="E17" s="16"/>
      <c r="F17" s="16"/>
      <c r="G17" s="16"/>
    </row>
    <row r="18" spans="2:7" x14ac:dyDescent="0.3">
      <c r="B18" s="16"/>
      <c r="C18" s="16"/>
      <c r="D18" s="16"/>
      <c r="E18" s="16"/>
      <c r="F18" s="16"/>
      <c r="G18" s="16"/>
    </row>
    <row r="19" spans="2:7" x14ac:dyDescent="0.3">
      <c r="B19" s="16"/>
      <c r="C19" s="16"/>
      <c r="D19" s="16"/>
      <c r="E19" s="16"/>
      <c r="F19" s="16"/>
      <c r="G19" s="16"/>
    </row>
  </sheetData>
  <mergeCells count="8">
    <mergeCell ref="B8:G8"/>
    <mergeCell ref="B9:G9"/>
    <mergeCell ref="B1:H1"/>
    <mergeCell ref="B2:H2"/>
    <mergeCell ref="B3:H3"/>
    <mergeCell ref="D5:G5"/>
    <mergeCell ref="C5:C6"/>
    <mergeCell ref="B5:B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abSelected="1" view="pageBreakPreview" zoomScale="60" zoomScaleNormal="100" workbookViewId="0">
      <selection activeCell="N7" sqref="N7:N9"/>
    </sheetView>
  </sheetViews>
  <sheetFormatPr defaultRowHeight="14.4" x14ac:dyDescent="0.3"/>
  <sheetData>
    <row r="2" spans="1:18" ht="17.399999999999999" x14ac:dyDescent="0.3">
      <c r="B2" s="374" t="s">
        <v>337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</row>
    <row r="3" spans="1:18" ht="17.399999999999999" x14ac:dyDescent="0.3">
      <c r="B3" s="374" t="s">
        <v>406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1:18" ht="15" thickBot="1" x14ac:dyDescent="0.35"/>
    <row r="5" spans="1:18" ht="16.2" thickBot="1" x14ac:dyDescent="0.35">
      <c r="A5" s="369" t="s">
        <v>338</v>
      </c>
      <c r="B5" s="376" t="s">
        <v>339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8"/>
      <c r="R5" s="33"/>
    </row>
    <row r="6" spans="1:18" ht="124.5" customHeight="1" thickBot="1" x14ac:dyDescent="0.35">
      <c r="A6" s="375"/>
      <c r="B6" s="376" t="s">
        <v>340</v>
      </c>
      <c r="C6" s="377"/>
      <c r="D6" s="377"/>
      <c r="E6" s="377"/>
      <c r="F6" s="377"/>
      <c r="G6" s="378"/>
      <c r="H6" s="376" t="s">
        <v>341</v>
      </c>
      <c r="I6" s="377"/>
      <c r="J6" s="377"/>
      <c r="K6" s="377"/>
      <c r="L6" s="377"/>
      <c r="M6" s="378"/>
      <c r="N6" s="376" t="s">
        <v>342</v>
      </c>
      <c r="O6" s="378"/>
      <c r="P6" s="371" t="s">
        <v>343</v>
      </c>
      <c r="Q6" s="371" t="s">
        <v>344</v>
      </c>
      <c r="R6" s="371" t="s">
        <v>345</v>
      </c>
    </row>
    <row r="7" spans="1:18" ht="78.75" customHeight="1" thickBot="1" x14ac:dyDescent="0.35">
      <c r="A7" s="375"/>
      <c r="B7" s="369" t="s">
        <v>346</v>
      </c>
      <c r="C7" s="376" t="s">
        <v>347</v>
      </c>
      <c r="D7" s="377"/>
      <c r="E7" s="377"/>
      <c r="F7" s="378"/>
      <c r="G7" s="369" t="s">
        <v>348</v>
      </c>
      <c r="H7" s="369" t="s">
        <v>349</v>
      </c>
      <c r="I7" s="376" t="s">
        <v>347</v>
      </c>
      <c r="J7" s="377"/>
      <c r="K7" s="377"/>
      <c r="L7" s="378"/>
      <c r="M7" s="371" t="s">
        <v>350</v>
      </c>
      <c r="N7" s="371" t="s">
        <v>351</v>
      </c>
      <c r="O7" s="371" t="s">
        <v>352</v>
      </c>
      <c r="P7" s="372"/>
      <c r="Q7" s="372"/>
      <c r="R7" s="372"/>
    </row>
    <row r="8" spans="1:18" ht="109.5" customHeight="1" x14ac:dyDescent="0.3">
      <c r="A8" s="375"/>
      <c r="B8" s="375"/>
      <c r="C8" s="369" t="s">
        <v>353</v>
      </c>
      <c r="D8" s="369" t="s">
        <v>354</v>
      </c>
      <c r="E8" s="34" t="s">
        <v>355</v>
      </c>
      <c r="F8" s="34" t="s">
        <v>357</v>
      </c>
      <c r="G8" s="375"/>
      <c r="H8" s="375"/>
      <c r="I8" s="369" t="s">
        <v>359</v>
      </c>
      <c r="J8" s="369" t="s">
        <v>354</v>
      </c>
      <c r="K8" s="369" t="s">
        <v>360</v>
      </c>
      <c r="L8" s="369" t="s">
        <v>361</v>
      </c>
      <c r="M8" s="372"/>
      <c r="N8" s="372"/>
      <c r="O8" s="372"/>
      <c r="P8" s="372"/>
      <c r="Q8" s="372"/>
      <c r="R8" s="372"/>
    </row>
    <row r="9" spans="1:18" ht="47.4" thickBot="1" x14ac:dyDescent="0.35">
      <c r="A9" s="370"/>
      <c r="B9" s="370"/>
      <c r="C9" s="370"/>
      <c r="D9" s="370"/>
      <c r="E9" s="35" t="s">
        <v>356</v>
      </c>
      <c r="F9" s="35" t="s">
        <v>358</v>
      </c>
      <c r="G9" s="370"/>
      <c r="H9" s="370"/>
      <c r="I9" s="370"/>
      <c r="J9" s="370"/>
      <c r="K9" s="370"/>
      <c r="L9" s="370"/>
      <c r="M9" s="373"/>
      <c r="N9" s="373"/>
      <c r="O9" s="373"/>
      <c r="P9" s="373"/>
      <c r="Q9" s="373"/>
      <c r="R9" s="373"/>
    </row>
    <row r="10" spans="1:18" ht="16.2" thickBot="1" x14ac:dyDescent="0.35">
      <c r="A10" s="36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35">
        <v>11</v>
      </c>
      <c r="L10" s="35">
        <v>12</v>
      </c>
      <c r="M10" s="35">
        <v>13</v>
      </c>
      <c r="N10" s="35">
        <v>14</v>
      </c>
      <c r="O10" s="35">
        <v>15</v>
      </c>
      <c r="P10" s="35">
        <v>16</v>
      </c>
      <c r="Q10" s="35">
        <v>17</v>
      </c>
      <c r="R10" s="35">
        <v>18</v>
      </c>
    </row>
    <row r="11" spans="1:18" ht="155.25" customHeight="1" thickBot="1" x14ac:dyDescent="0.35">
      <c r="A11" s="36" t="s">
        <v>362</v>
      </c>
      <c r="B11" s="35">
        <v>2</v>
      </c>
      <c r="C11" s="35">
        <v>2</v>
      </c>
      <c r="D11" s="35"/>
      <c r="E11" s="35"/>
      <c r="F11" s="35"/>
      <c r="G11" s="35">
        <v>2.5</v>
      </c>
      <c r="H11" s="35">
        <v>44</v>
      </c>
      <c r="I11" s="35">
        <v>43</v>
      </c>
      <c r="J11" s="35">
        <v>1</v>
      </c>
      <c r="K11" s="35"/>
      <c r="L11" s="35"/>
      <c r="M11" s="35">
        <v>3.98</v>
      </c>
      <c r="N11" s="35">
        <v>95.2</v>
      </c>
      <c r="O11" s="35">
        <v>2</v>
      </c>
      <c r="P11" s="35">
        <v>2.7</v>
      </c>
      <c r="Q11" s="35">
        <v>11.18</v>
      </c>
      <c r="R11" s="37" t="s">
        <v>363</v>
      </c>
    </row>
  </sheetData>
  <mergeCells count="24">
    <mergeCell ref="B2:L2"/>
    <mergeCell ref="B3:L3"/>
    <mergeCell ref="A5:A9"/>
    <mergeCell ref="B5:Q5"/>
    <mergeCell ref="B6:G6"/>
    <mergeCell ref="H6:M6"/>
    <mergeCell ref="N6:O6"/>
    <mergeCell ref="P6:P9"/>
    <mergeCell ref="Q6:Q9"/>
    <mergeCell ref="D8:D9"/>
    <mergeCell ref="B7:B9"/>
    <mergeCell ref="C7:F7"/>
    <mergeCell ref="G7:G9"/>
    <mergeCell ref="H7:H9"/>
    <mergeCell ref="I7:L7"/>
    <mergeCell ref="C8:C9"/>
    <mergeCell ref="I8:I9"/>
    <mergeCell ref="J8:J9"/>
    <mergeCell ref="K8:K9"/>
    <mergeCell ref="L8:L9"/>
    <mergeCell ref="R6:R9"/>
    <mergeCell ref="M7:M9"/>
    <mergeCell ref="N7:N9"/>
    <mergeCell ref="O7:O9"/>
  </mergeCells>
  <pageMargins left="0.19685039370078741" right="0.19685039370078741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2025-03-11T09:55:21Z</dcterms:modified>
</cp:coreProperties>
</file>